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СДО\2019 - 2022 ИП\ИП 2019-2020\5.3.1 Рек комплекса биологической доочистки ГОКС\II этап (после эксперт)  на торги\Ведомости ресурсов\"/>
    </mc:Choice>
  </mc:AlternateContent>
  <bookViews>
    <workbookView xWindow="0" yWindow="0" windowWidth="21600" windowHeight="9735" tabRatio="771"/>
  </bookViews>
  <sheets>
    <sheet name="Мои данные" sheetId="8" r:id="rId1"/>
  </sheets>
  <definedNames>
    <definedName name="_xlnm.Print_Titles" localSheetId="0">'Мои данные'!$12:$12</definedName>
  </definedNames>
  <calcPr calcId="152511"/>
</workbook>
</file>

<file path=xl/calcChain.xml><?xml version="1.0" encoding="utf-8"?>
<calcChain xmlns="http://schemas.openxmlformats.org/spreadsheetml/2006/main">
  <c r="H50" i="8" l="1"/>
  <c r="I50" i="8" l="1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16" i="8"/>
</calcChain>
</file>

<file path=xl/sharedStrings.xml><?xml version="1.0" encoding="utf-8"?>
<sst xmlns="http://schemas.openxmlformats.org/spreadsheetml/2006/main" count="126" uniqueCount="92">
  <si>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</si>
  <si>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</si>
  <si>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</si>
  <si>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</si>
  <si>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</si>
  <si>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</si>
  <si>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</si>
  <si>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</si>
  <si>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</si>
  <si>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</si>
  <si>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</si>
  <si>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/>
  </si>
  <si>
    <t xml:space="preserve">               Материалы</t>
  </si>
  <si>
    <t>01.3.02.03-0001</t>
  </si>
  <si>
    <t>Ацетилен газообразный технический</t>
  </si>
  <si>
    <t>м3</t>
  </si>
  <si>
    <t>01.3.02.08-0001</t>
  </si>
  <si>
    <t>Кислород газообразный технический</t>
  </si>
  <si>
    <t>01.7.03.01-0001</t>
  </si>
  <si>
    <t>Вода</t>
  </si>
  <si>
    <t>01.7.11.04-0072</t>
  </si>
  <si>
    <t>Проволока сварочная легированная, диаметр 4 мм</t>
  </si>
  <si>
    <t>т</t>
  </si>
  <si>
    <t>01.7.11.06-0002</t>
  </si>
  <si>
    <t>Флюс АН-47</t>
  </si>
  <si>
    <t>кг</t>
  </si>
  <si>
    <t>01.7.11.07-0032</t>
  </si>
  <si>
    <t>Электроды сварочные Э42, диаметр 4 мм</t>
  </si>
  <si>
    <t>01.7.11.07-0045</t>
  </si>
  <si>
    <t>Электроды сварочные Э42А, диаметр 5 мм</t>
  </si>
  <si>
    <t>01.7.11.07-0054</t>
  </si>
  <si>
    <t>Электроды сварочные Э42, диаметр 6 мм</t>
  </si>
  <si>
    <t>01.7.20.08-0051</t>
  </si>
  <si>
    <t>Ветошь</t>
  </si>
  <si>
    <t>07.2.07.12-0021</t>
  </si>
  <si>
    <t>Элементы конструктивные зданий и сооружений с преобладанием горячекатаных профилей, средняя масса сборочной единицы от 0,5 до 1 т</t>
  </si>
  <si>
    <t>08.1.02.11-0001</t>
  </si>
  <si>
    <t>Поковки из квадратных заготовок, масса 1,8 кг</t>
  </si>
  <si>
    <t>08.3.12.01-0030</t>
  </si>
  <si>
    <t>Балки двутавровые № 60, марка стали Ст6пс</t>
  </si>
  <si>
    <t>11.1.03.01-0067</t>
  </si>
  <si>
    <t>Бруски обрезные, хвойных пород, длина 2-3,75 м, ширина 75-150 мм, толщина 100-125 мм, сорт III</t>
  </si>
  <si>
    <t>11.1.03.01-0079</t>
  </si>
  <si>
    <t>Бруски обрезные, хвойных пород, длина 4-6,5 м, ширина 75-150 мм, толщина 40-75 мм, сорт III</t>
  </si>
  <si>
    <t>14.4.01.19-0003</t>
  </si>
  <si>
    <t>Грунтовка ХС-059, красно-коричневая</t>
  </si>
  <si>
    <t>14.4.02.04-0142</t>
  </si>
  <si>
    <t>Краска масляная земляная МА-0115, мумия, сурик железный</t>
  </si>
  <si>
    <t>14.4.04.09-0027</t>
  </si>
  <si>
    <t>Эмаль перхлорвиниловая ХВ-1120</t>
  </si>
  <si>
    <t>14.5.09.04-0111</t>
  </si>
  <si>
    <t>Отвердитель № 1</t>
  </si>
  <si>
    <t>14.5.09.07-0022</t>
  </si>
  <si>
    <t>Растворитель № 646</t>
  </si>
  <si>
    <t>14.5.09.07-0030</t>
  </si>
  <si>
    <t>Растворитель Р-4</t>
  </si>
  <si>
    <t>14.5.09.11-0102</t>
  </si>
  <si>
    <t>Уайт-спирит</t>
  </si>
  <si>
    <t>23.8.03.12-0011</t>
  </si>
  <si>
    <t>Фасонные части стальные сварные, номинальный диаметр до 800 мм</t>
  </si>
  <si>
    <t>ФССЦ-02.2.05.04-1697</t>
  </si>
  <si>
    <t>Щебень М 800, фракция 10-20 мм, группа 2</t>
  </si>
  <si>
    <t>ФССЦ-02.3.01.02-1012</t>
  </si>
  <si>
    <t>Песок природный II класс, средний, круглые сита</t>
  </si>
  <si>
    <t>ФССЦ-08.3.10.02-0011</t>
  </si>
  <si>
    <t>Профили фасонные горячекатаные для шпунтовых свай Л5-УМ, сталь марки С255</t>
  </si>
  <si>
    <t>ФССЦ-11.2.13.04-0011</t>
  </si>
  <si>
    <t>Щиты из досок, толщина 25 мм</t>
  </si>
  <si>
    <t>м2</t>
  </si>
  <si>
    <t>ФССЦ-14.4.01.09-0430</t>
  </si>
  <si>
    <t>Грунтовка двухкомпонентная на основе эпоксидной смолы, аналог "Унипол СБЭ-111, расход 0,24кг/м2 за 1слой на 100 мкм</t>
  </si>
  <si>
    <t>ФССЦ-14.4.04.09-0025</t>
  </si>
  <si>
    <t>Эмаль ХВ-1100, серая</t>
  </si>
  <si>
    <t>ФССЦ-14.4.04.09-0027</t>
  </si>
  <si>
    <t>ФССЦ-16.2.02.07-0151</t>
  </si>
  <si>
    <t>Семена трав: райграс</t>
  </si>
  <si>
    <t>ФССЦ-23.5.01.07-0056</t>
  </si>
  <si>
    <t>Трубы стальные сварные для класса прочности К 52, наружным диаметром: 820 мм толщина стенок 10 мм</t>
  </si>
  <si>
    <t>м</t>
  </si>
  <si>
    <t>ФССЦ-23.8.03.12-0011</t>
  </si>
  <si>
    <t>ФССЦ-23.8.04.06-0004</t>
  </si>
  <si>
    <t>Отводы 90° с радиусом кривизны R=1 Ду на давление до 16 МПа, трубы бесшовные, номинальный диаметр 800 мм, наружный диаметр 820 мм, толщина стенки 9 мм</t>
  </si>
  <si>
    <t>шт</t>
  </si>
  <si>
    <t>ФССЦ-23.8.04.06-0005</t>
  </si>
  <si>
    <t>Отводы 90° с радиусом кривизны R=1 Ду на давление до 16 МПа, трубы бесшовные, номинальный диаметр 800 мм, наружный диаметр 820 мм, толщина стенки 12 мм (для изготовления отводов на 45град. и 47 град)</t>
  </si>
  <si>
    <t>Итого "Материалы"</t>
  </si>
  <si>
    <t>СВОДНАЯ ВЕДОМОСТЬ РЕСУРСОВ 02-12</t>
  </si>
  <si>
    <t>Сооружения доочистки. Реконструкция комплекса биологической доочистки сточных вод от биогенных элементов, г.о. Самара, производительностью 640,0 тыс.м3/сут. Этап II</t>
  </si>
  <si>
    <t>Внутриплощадочные сети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</si>
  <si>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</si>
  <si>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</si>
  <si>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Всего текущая стоимость руб.,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</si>
</sst>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  <font>
      <sz val="9"/>
      <name val="Verdana"/>
      <family val="2"/>
      <charset val="204"/>
    </font>
    <font>
      <u/>
      <sz val="9"/>
      <name val="Verdana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23" applyFont="1" applyAlignment="1">
      <alignment horizontal="left" vertical="top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7" fillId="0" borderId="6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right" vertical="top" wrapText="1"/>
    </xf>
    <xf numFmtId="2" fontId="6" fillId="0" borderId="0" xfId="0" applyNumberFormat="1" applyFont="1"/>
    <xf numFmtId="2" fontId="7" fillId="0" borderId="0" xfId="0" applyNumberFormat="1" applyFont="1" applyAlignment="1">
      <alignment horizontal="right" vertical="top" wrapText="1"/>
    </xf>
    <xf numFmtId="2" fontId="7" fillId="0" borderId="0" xfId="0" applyNumberFormat="1" applyFont="1"/>
    <xf numFmtId="44" fontId="9" fillId="0" borderId="1" xfId="27" applyFont="1" applyBorder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right" vertical="top"/>
    </xf>
    <xf numFmtId="1" fontId="7" fillId="0" borderId="2" xfId="2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5" fillId="0" borderId="0" xfId="23" applyFont="1" applyAlignment="1">
      <alignment horizontal="center" vertical="top" wrapText="1"/>
    </xf>
    <xf numFmtId="0" fontId="13" fillId="0" borderId="0" xfId="23" applyFont="1" applyAlignment="1">
      <alignment horizontal="center" vertical="top"/>
    </xf>
    <xf numFmtId="0" fontId="9" fillId="0" borderId="0" xfId="23" applyFont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49" fontId="14" fillId="0" borderId="0" xfId="0" applyNumberFormat="1" applyFont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Денежный" xfId="27" builtin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53"/>
  <sheetViews>
    <sheetView showGridLines="0" tabSelected="1" topLeftCell="B1" zoomScaleNormal="100" workbookViewId="0">
      <selection activeCell="I10" sqref="I10:I11"/>
    </sheetView>
  </sheetViews>
  <sheetFormatPr defaultRowHeight="12.75" x14ac:dyDescent="0.2"/>
  <cols>
    <col min="1" max="1" width="0" style="4" hidden="1" customWidth="1"/>
    <col min="2" max="2" width="13.42578125" style="3" customWidth="1"/>
    <col min="3" max="3" width="33.140625" style="4" customWidth="1"/>
    <col min="4" max="4" width="10.7109375" style="4" customWidth="1"/>
    <col min="5" max="5" width="10.7109375" style="3" customWidth="1"/>
    <col min="6" max="7" width="10.7109375" style="4" customWidth="1"/>
    <col min="8" max="8" width="14.7109375" style="4" customWidth="1"/>
    <col min="9" max="9" width="17.28515625" style="26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4"/>
    </row>
    <row r="2" spans="2:9" ht="15" customHeight="1" x14ac:dyDescent="0.2">
      <c r="B2" s="34" t="s">
        <v>87</v>
      </c>
      <c r="C2" s="34"/>
      <c r="D2" s="34"/>
      <c r="E2" s="34"/>
      <c r="F2" s="34"/>
      <c r="G2" s="34"/>
      <c r="H2" s="34"/>
      <c r="I2" s="34"/>
    </row>
    <row r="3" spans="2:9" ht="15" customHeight="1" x14ac:dyDescent="0.2">
      <c r="B3" s="34"/>
      <c r="C3" s="34"/>
      <c r="D3" s="34"/>
      <c r="E3" s="34"/>
      <c r="F3" s="34"/>
      <c r="G3" s="34"/>
      <c r="H3" s="34"/>
      <c r="I3" s="34"/>
    </row>
    <row r="4" spans="2:9" ht="15" customHeight="1" x14ac:dyDescent="0.2">
      <c r="B4" s="11"/>
      <c r="C4" s="11"/>
      <c r="D4" s="11"/>
      <c r="E4" s="11"/>
      <c r="F4" s="11"/>
      <c r="G4" s="11"/>
      <c r="H4" s="11"/>
      <c r="I4" s="11"/>
    </row>
    <row r="5" spans="2:9" ht="15" customHeight="1" x14ac:dyDescent="0.2">
      <c r="B5" s="11"/>
      <c r="C5" s="35" t="s">
        <v>86</v>
      </c>
      <c r="D5" s="35"/>
      <c r="E5" s="35"/>
      <c r="F5" s="35"/>
      <c r="G5" s="35"/>
      <c r="H5" s="35"/>
      <c r="I5" s="35"/>
    </row>
    <row r="6" spans="2:9" ht="15" customHeight="1" x14ac:dyDescent="0.2">
      <c r="B6" s="11"/>
      <c r="C6" s="11"/>
      <c r="D6" s="11"/>
      <c r="E6" s="11"/>
      <c r="F6" s="11"/>
      <c r="G6" s="11"/>
      <c r="H6" s="11"/>
      <c r="I6" s="11"/>
    </row>
    <row r="7" spans="2:9" ht="15" customHeight="1" x14ac:dyDescent="0.2">
      <c r="B7" s="11"/>
      <c r="C7" s="11"/>
      <c r="D7" s="36" t="s">
        <v>88</v>
      </c>
      <c r="E7" s="36"/>
      <c r="F7" s="36"/>
      <c r="G7" s="36"/>
      <c r="H7" s="11"/>
      <c r="I7" s="11"/>
    </row>
    <row r="8" spans="2:9" x14ac:dyDescent="0.2">
      <c r="B8" s="5"/>
      <c r="C8" s="6"/>
      <c r="D8" s="7"/>
      <c r="E8" s="8"/>
      <c r="F8" s="9"/>
      <c r="G8" s="9"/>
      <c r="H8" s="9"/>
      <c r="I8" s="25"/>
    </row>
    <row r="9" spans="2:9" ht="12.75" customHeight="1" x14ac:dyDescent="0.2">
      <c r="B9" s="49" t="s">
        <v>8</v>
      </c>
      <c r="C9" s="43" t="s">
        <v>0</v>
      </c>
      <c r="D9" s="43" t="s">
        <v>1</v>
      </c>
      <c r="E9" s="40" t="s">
        <v>7</v>
      </c>
      <c r="F9" s="38" t="s">
        <v>4</v>
      </c>
      <c r="G9" s="39"/>
      <c r="H9" s="37" t="s">
        <v>6</v>
      </c>
      <c r="I9" s="37"/>
    </row>
    <row r="10" spans="2:9" ht="12.75" customHeight="1" x14ac:dyDescent="0.2">
      <c r="B10" s="50"/>
      <c r="C10" s="44"/>
      <c r="D10" s="44"/>
      <c r="E10" s="41"/>
      <c r="F10" s="22" t="s">
        <v>2</v>
      </c>
      <c r="G10" s="22" t="s">
        <v>3</v>
      </c>
      <c r="H10" s="33" t="s">
        <v>2</v>
      </c>
      <c r="I10" s="46" t="s">
        <v>91</v>
      </c>
    </row>
    <row r="11" spans="2:9" ht="26.25" customHeight="1" x14ac:dyDescent="0.2">
      <c r="B11" s="51"/>
      <c r="C11" s="45"/>
      <c r="D11" s="45"/>
      <c r="E11" s="42"/>
      <c r="F11" s="10" t="s">
        <v>5</v>
      </c>
      <c r="G11" s="10" t="s">
        <v>5</v>
      </c>
      <c r="H11" s="10" t="s">
        <v>5</v>
      </c>
      <c r="I11" s="46"/>
    </row>
    <row r="12" spans="2:9" x14ac:dyDescent="0.2">
      <c r="B12" s="12">
        <v>1</v>
      </c>
      <c r="C12" s="12">
        <v>2</v>
      </c>
      <c r="D12" s="12">
        <v>3</v>
      </c>
      <c r="E12" s="13">
        <v>4</v>
      </c>
      <c r="F12" s="12">
        <v>5</v>
      </c>
      <c r="G12" s="12">
        <v>6</v>
      </c>
      <c r="H12" s="12">
        <v>7</v>
      </c>
      <c r="I12" s="32">
        <v>8</v>
      </c>
    </row>
    <row r="13" spans="2:9" ht="17.850000000000001" customHeight="1" x14ac:dyDescent="0.2">
      <c r="B13" s="52" t="s">
        <v>9</v>
      </c>
      <c r="C13" s="53"/>
      <c r="D13" s="53"/>
      <c r="E13" s="53"/>
      <c r="F13" s="53"/>
      <c r="G13" s="53"/>
      <c r="H13" s="53"/>
      <c r="I13" s="53"/>
    </row>
    <row r="14" spans="2:9" ht="17.850000000000001" customHeight="1" x14ac:dyDescent="0.2">
      <c r="B14" s="52" t="s">
        <v>10</v>
      </c>
      <c r="C14" s="53"/>
      <c r="D14" s="53"/>
      <c r="E14" s="53"/>
      <c r="F14" s="53"/>
      <c r="G14" s="53"/>
      <c r="H14" s="53"/>
      <c r="I14" s="53"/>
    </row>
    <row r="15" spans="2:9" ht="17.850000000000001" customHeight="1" x14ac:dyDescent="0.2">
      <c r="B15" s="54" t="s">
        <v>12</v>
      </c>
      <c r="C15" s="55"/>
      <c r="D15" s="55"/>
      <c r="E15" s="55"/>
      <c r="F15" s="55"/>
      <c r="G15" s="55"/>
      <c r="H15" s="55"/>
      <c r="I15" s="55"/>
    </row>
    <row r="16" spans="2:9" ht="25.5" x14ac:dyDescent="0.2">
      <c r="B16" s="14" t="s">
        <v>13</v>
      </c>
      <c r="C16" s="15" t="s">
        <v>14</v>
      </c>
      <c r="D16" s="16" t="s">
        <v>15</v>
      </c>
      <c r="E16" s="14">
        <v>143.24863999999999</v>
      </c>
      <c r="F16" s="17">
        <v>38.51</v>
      </c>
      <c r="G16" s="23">
        <f>F16*6.59</f>
        <v>253.78089999999997</v>
      </c>
      <c r="H16" s="17">
        <v>5516.51</v>
      </c>
      <c r="I16" s="23">
        <f>E16*G16</f>
        <v>36353.768782975996</v>
      </c>
    </row>
    <row r="17" spans="2:9" ht="25.5" x14ac:dyDescent="0.2">
      <c r="B17" s="14" t="s">
        <v>16</v>
      </c>
      <c r="C17" s="15" t="s">
        <v>17</v>
      </c>
      <c r="D17" s="16" t="s">
        <v>15</v>
      </c>
      <c r="E17" s="14">
        <v>472.41152</v>
      </c>
      <c r="F17" s="17">
        <v>6.22</v>
      </c>
      <c r="G17" s="23">
        <f t="shared" ref="G17:G49" si="0">F17*6.59</f>
        <v>40.989799999999995</v>
      </c>
      <c r="H17" s="17">
        <v>2938.4</v>
      </c>
      <c r="I17" s="23">
        <f t="shared" ref="I17:I49" si="1">E17*G17</f>
        <v>19364.053722495999</v>
      </c>
    </row>
    <row r="18" spans="2:9" ht="25.5" x14ac:dyDescent="0.2">
      <c r="B18" s="14" t="s">
        <v>18</v>
      </c>
      <c r="C18" s="15" t="s">
        <v>19</v>
      </c>
      <c r="D18" s="16" t="s">
        <v>15</v>
      </c>
      <c r="E18" s="14">
        <v>598.57000000000005</v>
      </c>
      <c r="F18" s="17">
        <v>2.44</v>
      </c>
      <c r="G18" s="23">
        <f t="shared" si="0"/>
        <v>16.079599999999999</v>
      </c>
      <c r="H18" s="17">
        <v>1460.51</v>
      </c>
      <c r="I18" s="23">
        <f t="shared" si="1"/>
        <v>9624.7661719999996</v>
      </c>
    </row>
    <row r="19" spans="2:9" ht="25.5" x14ac:dyDescent="0.2">
      <c r="B19" s="14" t="s">
        <v>20</v>
      </c>
      <c r="C19" s="15" t="s">
        <v>21</v>
      </c>
      <c r="D19" s="16" t="s">
        <v>22</v>
      </c>
      <c r="E19" s="14">
        <v>5.9499999999999997E-2</v>
      </c>
      <c r="F19" s="17">
        <v>13560</v>
      </c>
      <c r="G19" s="23">
        <f t="shared" si="0"/>
        <v>89360.4</v>
      </c>
      <c r="H19" s="17">
        <v>806.82</v>
      </c>
      <c r="I19" s="23">
        <f t="shared" si="1"/>
        <v>5316.9437999999991</v>
      </c>
    </row>
    <row r="20" spans="2:9" ht="25.5" x14ac:dyDescent="0.2">
      <c r="B20" s="14" t="s">
        <v>23</v>
      </c>
      <c r="C20" s="15" t="s">
        <v>24</v>
      </c>
      <c r="D20" s="16" t="s">
        <v>25</v>
      </c>
      <c r="E20" s="14">
        <v>107.1</v>
      </c>
      <c r="F20" s="17">
        <v>6</v>
      </c>
      <c r="G20" s="23">
        <f t="shared" si="0"/>
        <v>39.54</v>
      </c>
      <c r="H20" s="17">
        <v>642.6</v>
      </c>
      <c r="I20" s="23">
        <f t="shared" si="1"/>
        <v>4234.7339999999995</v>
      </c>
    </row>
    <row r="21" spans="2:9" ht="25.5" x14ac:dyDescent="0.2">
      <c r="B21" s="14" t="s">
        <v>26</v>
      </c>
      <c r="C21" s="15" t="s">
        <v>27</v>
      </c>
      <c r="D21" s="16" t="s">
        <v>22</v>
      </c>
      <c r="E21" s="14">
        <v>0.13685</v>
      </c>
      <c r="F21" s="17">
        <v>10315.01</v>
      </c>
      <c r="G21" s="23">
        <f t="shared" si="0"/>
        <v>67975.915900000007</v>
      </c>
      <c r="H21" s="17">
        <v>1411.61</v>
      </c>
      <c r="I21" s="23">
        <f t="shared" si="1"/>
        <v>9302.5040909150011</v>
      </c>
    </row>
    <row r="22" spans="2:9" ht="25.5" x14ac:dyDescent="0.2">
      <c r="B22" s="14" t="s">
        <v>28</v>
      </c>
      <c r="C22" s="15" t="s">
        <v>29</v>
      </c>
      <c r="D22" s="16" t="s">
        <v>22</v>
      </c>
      <c r="E22" s="14">
        <v>0.18794159999999999</v>
      </c>
      <c r="F22" s="17">
        <v>10362</v>
      </c>
      <c r="G22" s="23">
        <f t="shared" si="0"/>
        <v>68285.58</v>
      </c>
      <c r="H22" s="17">
        <v>1947.45</v>
      </c>
      <c r="I22" s="23">
        <f t="shared" si="1"/>
        <v>12833.701162128</v>
      </c>
    </row>
    <row r="23" spans="2:9" ht="25.5" x14ac:dyDescent="0.2">
      <c r="B23" s="14" t="s">
        <v>30</v>
      </c>
      <c r="C23" s="15" t="s">
        <v>31</v>
      </c>
      <c r="D23" s="16" t="s">
        <v>22</v>
      </c>
      <c r="E23" s="14">
        <v>0.29843999999999998</v>
      </c>
      <c r="F23" s="17">
        <v>9424</v>
      </c>
      <c r="G23" s="23">
        <f t="shared" si="0"/>
        <v>62104.159999999996</v>
      </c>
      <c r="H23" s="17">
        <v>2812.5</v>
      </c>
      <c r="I23" s="23">
        <f t="shared" si="1"/>
        <v>18534.365510399999</v>
      </c>
    </row>
    <row r="24" spans="2:9" ht="25.5" x14ac:dyDescent="0.2">
      <c r="B24" s="14" t="s">
        <v>32</v>
      </c>
      <c r="C24" s="15" t="s">
        <v>33</v>
      </c>
      <c r="D24" s="16" t="s">
        <v>25</v>
      </c>
      <c r="E24" s="14">
        <v>161.69999999999999</v>
      </c>
      <c r="F24" s="17">
        <v>1.82</v>
      </c>
      <c r="G24" s="23">
        <f t="shared" si="0"/>
        <v>11.9938</v>
      </c>
      <c r="H24" s="17">
        <v>294.29000000000002</v>
      </c>
      <c r="I24" s="23">
        <f t="shared" si="1"/>
        <v>1939.3974599999999</v>
      </c>
    </row>
    <row r="25" spans="2:9" ht="63.75" x14ac:dyDescent="0.2">
      <c r="B25" s="14" t="s">
        <v>34</v>
      </c>
      <c r="C25" s="15" t="s">
        <v>35</v>
      </c>
      <c r="D25" s="16" t="s">
        <v>22</v>
      </c>
      <c r="E25" s="14">
        <v>8.9870000000000005E-2</v>
      </c>
      <c r="F25" s="17">
        <v>7008.5</v>
      </c>
      <c r="G25" s="23">
        <f t="shared" si="0"/>
        <v>46186.014999999999</v>
      </c>
      <c r="H25" s="17">
        <v>629.85</v>
      </c>
      <c r="I25" s="23">
        <f t="shared" si="1"/>
        <v>4150.73716805</v>
      </c>
    </row>
    <row r="26" spans="2:9" ht="25.5" x14ac:dyDescent="0.2">
      <c r="B26" s="14" t="s">
        <v>36</v>
      </c>
      <c r="C26" s="15" t="s">
        <v>37</v>
      </c>
      <c r="D26" s="16" t="s">
        <v>22</v>
      </c>
      <c r="E26" s="14">
        <v>0.1025136</v>
      </c>
      <c r="F26" s="17">
        <v>5989</v>
      </c>
      <c r="G26" s="23">
        <f t="shared" si="0"/>
        <v>39467.51</v>
      </c>
      <c r="H26" s="17">
        <v>613.95000000000005</v>
      </c>
      <c r="I26" s="23">
        <f t="shared" si="1"/>
        <v>4045.956533136</v>
      </c>
    </row>
    <row r="27" spans="2:9" ht="25.5" x14ac:dyDescent="0.2">
      <c r="B27" s="14" t="s">
        <v>38</v>
      </c>
      <c r="C27" s="15" t="s">
        <v>39</v>
      </c>
      <c r="D27" s="16" t="s">
        <v>22</v>
      </c>
      <c r="E27" s="14">
        <v>7.3223999999999997E-3</v>
      </c>
      <c r="F27" s="17">
        <v>4669.2299999999996</v>
      </c>
      <c r="G27" s="23">
        <f t="shared" si="0"/>
        <v>30770.225699999995</v>
      </c>
      <c r="H27" s="17">
        <v>34.19</v>
      </c>
      <c r="I27" s="23">
        <f t="shared" si="1"/>
        <v>225.31190066567996</v>
      </c>
    </row>
    <row r="28" spans="2:9" ht="38.25" x14ac:dyDescent="0.2">
      <c r="B28" s="14" t="s">
        <v>40</v>
      </c>
      <c r="C28" s="15" t="s">
        <v>41</v>
      </c>
      <c r="D28" s="16" t="s">
        <v>15</v>
      </c>
      <c r="E28" s="14">
        <v>0.268488</v>
      </c>
      <c r="F28" s="17">
        <v>1132.6400000000001</v>
      </c>
      <c r="G28" s="23">
        <f t="shared" si="0"/>
        <v>7464.0976000000001</v>
      </c>
      <c r="H28" s="17">
        <v>304.10000000000002</v>
      </c>
      <c r="I28" s="23">
        <f t="shared" si="1"/>
        <v>2004.0206364288001</v>
      </c>
    </row>
    <row r="29" spans="2:9" ht="38.25" x14ac:dyDescent="0.2">
      <c r="B29" s="14" t="s">
        <v>42</v>
      </c>
      <c r="C29" s="15" t="s">
        <v>43</v>
      </c>
      <c r="D29" s="16" t="s">
        <v>15</v>
      </c>
      <c r="E29" s="14">
        <v>0.17255000000000001</v>
      </c>
      <c r="F29" s="17">
        <v>1287</v>
      </c>
      <c r="G29" s="23">
        <f t="shared" si="0"/>
        <v>8481.33</v>
      </c>
      <c r="H29" s="17">
        <v>222.07</v>
      </c>
      <c r="I29" s="23">
        <f t="shared" si="1"/>
        <v>1463.4534915000002</v>
      </c>
    </row>
    <row r="30" spans="2:9" ht="25.5" x14ac:dyDescent="0.2">
      <c r="B30" s="14" t="s">
        <v>44</v>
      </c>
      <c r="C30" s="15" t="s">
        <v>45</v>
      </c>
      <c r="D30" s="16" t="s">
        <v>22</v>
      </c>
      <c r="E30" s="14">
        <v>0.51744000000000001</v>
      </c>
      <c r="F30" s="17">
        <v>22176</v>
      </c>
      <c r="G30" s="23">
        <f t="shared" si="0"/>
        <v>146139.84</v>
      </c>
      <c r="H30" s="17">
        <v>11474.75</v>
      </c>
      <c r="I30" s="23">
        <f t="shared" si="1"/>
        <v>75618.598809599993</v>
      </c>
    </row>
    <row r="31" spans="2:9" ht="25.5" x14ac:dyDescent="0.2">
      <c r="B31" s="14" t="s">
        <v>46</v>
      </c>
      <c r="C31" s="15" t="s">
        <v>47</v>
      </c>
      <c r="D31" s="16" t="s">
        <v>25</v>
      </c>
      <c r="E31" s="14">
        <v>7.3224</v>
      </c>
      <c r="F31" s="17">
        <v>15.12</v>
      </c>
      <c r="G31" s="23">
        <f t="shared" si="0"/>
        <v>99.640799999999999</v>
      </c>
      <c r="H31" s="17">
        <v>110.71</v>
      </c>
      <c r="I31" s="23">
        <f t="shared" si="1"/>
        <v>729.60979392000002</v>
      </c>
    </row>
    <row r="32" spans="2:9" ht="25.5" x14ac:dyDescent="0.2">
      <c r="B32" s="14" t="s">
        <v>48</v>
      </c>
      <c r="C32" s="15" t="s">
        <v>49</v>
      </c>
      <c r="D32" s="16" t="s">
        <v>22</v>
      </c>
      <c r="E32" s="14">
        <v>1.6816800000000001</v>
      </c>
      <c r="F32" s="17">
        <v>31500</v>
      </c>
      <c r="G32" s="23">
        <f t="shared" si="0"/>
        <v>207585</v>
      </c>
      <c r="H32" s="17">
        <v>52972.92</v>
      </c>
      <c r="I32" s="23">
        <f t="shared" si="1"/>
        <v>349091.5428</v>
      </c>
    </row>
    <row r="33" spans="2:9" ht="25.5" x14ac:dyDescent="0.2">
      <c r="B33" s="14" t="s">
        <v>50</v>
      </c>
      <c r="C33" s="15" t="s">
        <v>51</v>
      </c>
      <c r="D33" s="16" t="s">
        <v>22</v>
      </c>
      <c r="E33" s="14">
        <v>6.4680000000000001E-2</v>
      </c>
      <c r="F33" s="17">
        <v>67872</v>
      </c>
      <c r="G33" s="23">
        <f t="shared" si="0"/>
        <v>447276.48</v>
      </c>
      <c r="H33" s="17">
        <v>4389.96</v>
      </c>
      <c r="I33" s="23">
        <f t="shared" si="1"/>
        <v>28929.842726399998</v>
      </c>
    </row>
    <row r="34" spans="2:9" ht="25.5" x14ac:dyDescent="0.2">
      <c r="B34" s="14" t="s">
        <v>52</v>
      </c>
      <c r="C34" s="15" t="s">
        <v>53</v>
      </c>
      <c r="D34" s="16" t="s">
        <v>22</v>
      </c>
      <c r="E34" s="14">
        <v>9.7019999999999995E-2</v>
      </c>
      <c r="F34" s="17">
        <v>10465</v>
      </c>
      <c r="G34" s="23">
        <f t="shared" si="0"/>
        <v>68964.349999999991</v>
      </c>
      <c r="H34" s="17">
        <v>1015.31</v>
      </c>
      <c r="I34" s="23">
        <f t="shared" si="1"/>
        <v>6690.9212369999987</v>
      </c>
    </row>
    <row r="35" spans="2:9" ht="25.5" x14ac:dyDescent="0.2">
      <c r="B35" s="14" t="s">
        <v>54</v>
      </c>
      <c r="C35" s="15" t="s">
        <v>55</v>
      </c>
      <c r="D35" s="16" t="s">
        <v>25</v>
      </c>
      <c r="E35" s="14">
        <v>1067.22</v>
      </c>
      <c r="F35" s="17">
        <v>9.42</v>
      </c>
      <c r="G35" s="23">
        <f t="shared" si="0"/>
        <v>62.077799999999996</v>
      </c>
      <c r="H35" s="17">
        <v>10053.209999999999</v>
      </c>
      <c r="I35" s="23">
        <f t="shared" si="1"/>
        <v>66250.669716000004</v>
      </c>
    </row>
    <row r="36" spans="2:9" ht="25.5" x14ac:dyDescent="0.2">
      <c r="B36" s="14" t="s">
        <v>56</v>
      </c>
      <c r="C36" s="15" t="s">
        <v>57</v>
      </c>
      <c r="D36" s="16" t="s">
        <v>25</v>
      </c>
      <c r="E36" s="14">
        <v>1034.8800000000001</v>
      </c>
      <c r="F36" s="17">
        <v>6.67</v>
      </c>
      <c r="G36" s="23">
        <f t="shared" si="0"/>
        <v>43.955300000000001</v>
      </c>
      <c r="H36" s="17">
        <v>6902.65</v>
      </c>
      <c r="I36" s="23">
        <f t="shared" si="1"/>
        <v>45488.460864000008</v>
      </c>
    </row>
    <row r="37" spans="2:9" ht="25.5" x14ac:dyDescent="0.2">
      <c r="B37" s="14" t="s">
        <v>58</v>
      </c>
      <c r="C37" s="15" t="s">
        <v>59</v>
      </c>
      <c r="D37" s="16" t="s">
        <v>22</v>
      </c>
      <c r="E37" s="14">
        <v>4.9740000000000002</v>
      </c>
      <c r="F37" s="17">
        <v>5500</v>
      </c>
      <c r="G37" s="23">
        <f t="shared" si="0"/>
        <v>36245</v>
      </c>
      <c r="H37" s="17">
        <v>27357</v>
      </c>
      <c r="I37" s="23">
        <f t="shared" si="1"/>
        <v>180282.63</v>
      </c>
    </row>
    <row r="38" spans="2:9" ht="38.25" x14ac:dyDescent="0.2">
      <c r="B38" s="14" t="s">
        <v>60</v>
      </c>
      <c r="C38" s="15" t="s">
        <v>61</v>
      </c>
      <c r="D38" s="16" t="s">
        <v>15</v>
      </c>
      <c r="E38" s="14">
        <v>191.25</v>
      </c>
      <c r="F38" s="17">
        <v>185.49</v>
      </c>
      <c r="G38" s="23">
        <f t="shared" si="0"/>
        <v>1222.3791000000001</v>
      </c>
      <c r="H38" s="17">
        <v>35474.959999999999</v>
      </c>
      <c r="I38" s="23">
        <f t="shared" si="1"/>
        <v>233780.00287500003</v>
      </c>
    </row>
    <row r="39" spans="2:9" ht="38.25" x14ac:dyDescent="0.2">
      <c r="B39" s="14" t="s">
        <v>62</v>
      </c>
      <c r="C39" s="15" t="s">
        <v>63</v>
      </c>
      <c r="D39" s="16" t="s">
        <v>15</v>
      </c>
      <c r="E39" s="14">
        <v>1000.64</v>
      </c>
      <c r="F39" s="17">
        <v>59.99</v>
      </c>
      <c r="G39" s="23">
        <f t="shared" si="0"/>
        <v>395.33409999999998</v>
      </c>
      <c r="H39" s="17">
        <v>60028.39</v>
      </c>
      <c r="I39" s="23">
        <f t="shared" si="1"/>
        <v>395587.113824</v>
      </c>
    </row>
    <row r="40" spans="2:9" ht="38.25" x14ac:dyDescent="0.2">
      <c r="B40" s="14" t="s">
        <v>64</v>
      </c>
      <c r="C40" s="15" t="s">
        <v>65</v>
      </c>
      <c r="D40" s="16" t="s">
        <v>22</v>
      </c>
      <c r="E40" s="14">
        <v>61.630200000000002</v>
      </c>
      <c r="F40" s="17">
        <v>5959.43</v>
      </c>
      <c r="G40" s="23">
        <f t="shared" si="0"/>
        <v>39272.643700000001</v>
      </c>
      <c r="H40" s="17">
        <v>367280.86</v>
      </c>
      <c r="I40" s="23">
        <f t="shared" si="1"/>
        <v>2420380.8857597401</v>
      </c>
    </row>
    <row r="41" spans="2:9" ht="38.25" x14ac:dyDescent="0.2">
      <c r="B41" s="14" t="s">
        <v>66</v>
      </c>
      <c r="C41" s="15" t="s">
        <v>67</v>
      </c>
      <c r="D41" s="16" t="s">
        <v>68</v>
      </c>
      <c r="E41" s="14">
        <v>179.74</v>
      </c>
      <c r="F41" s="17">
        <v>35.53</v>
      </c>
      <c r="G41" s="23">
        <f t="shared" si="0"/>
        <v>234.14269999999999</v>
      </c>
      <c r="H41" s="17">
        <v>6386.16</v>
      </c>
      <c r="I41" s="23">
        <f t="shared" si="1"/>
        <v>42084.808898000003</v>
      </c>
    </row>
    <row r="42" spans="2:9" ht="51" x14ac:dyDescent="0.2">
      <c r="B42" s="14" t="s">
        <v>69</v>
      </c>
      <c r="C42" s="15" t="s">
        <v>70</v>
      </c>
      <c r="D42" s="16" t="s">
        <v>22</v>
      </c>
      <c r="E42" s="14">
        <v>0.77615999999999996</v>
      </c>
      <c r="F42" s="17">
        <v>53320</v>
      </c>
      <c r="G42" s="23">
        <f t="shared" si="0"/>
        <v>351378.8</v>
      </c>
      <c r="H42" s="17">
        <v>41384.85</v>
      </c>
      <c r="I42" s="23">
        <f t="shared" si="1"/>
        <v>272726.16940799996</v>
      </c>
    </row>
    <row r="43" spans="2:9" ht="38.25" x14ac:dyDescent="0.2">
      <c r="B43" s="14" t="s">
        <v>71</v>
      </c>
      <c r="C43" s="15" t="s">
        <v>72</v>
      </c>
      <c r="D43" s="16" t="s">
        <v>22</v>
      </c>
      <c r="E43" s="14">
        <v>1.6816800000000001</v>
      </c>
      <c r="F43" s="17">
        <v>24119</v>
      </c>
      <c r="G43" s="23">
        <f t="shared" si="0"/>
        <v>158944.21</v>
      </c>
      <c r="H43" s="17">
        <v>40560.44</v>
      </c>
      <c r="I43" s="23">
        <f t="shared" si="1"/>
        <v>267293.29907279997</v>
      </c>
    </row>
    <row r="44" spans="2:9" ht="38.25" x14ac:dyDescent="0.2">
      <c r="B44" s="14" t="s">
        <v>73</v>
      </c>
      <c r="C44" s="15" t="s">
        <v>49</v>
      </c>
      <c r="D44" s="16" t="s">
        <v>22</v>
      </c>
      <c r="E44" s="14">
        <v>-1.6816800000000001</v>
      </c>
      <c r="F44" s="17">
        <v>31500</v>
      </c>
      <c r="G44" s="23">
        <f t="shared" si="0"/>
        <v>207585</v>
      </c>
      <c r="H44" s="17">
        <v>-52972.92</v>
      </c>
      <c r="I44" s="23">
        <f t="shared" si="1"/>
        <v>-349091.5428</v>
      </c>
    </row>
    <row r="45" spans="2:9" ht="38.25" x14ac:dyDescent="0.2">
      <c r="B45" s="14" t="s">
        <v>74</v>
      </c>
      <c r="C45" s="15" t="s">
        <v>75</v>
      </c>
      <c r="D45" s="16" t="s">
        <v>25</v>
      </c>
      <c r="E45" s="14">
        <v>20.399999999999999</v>
      </c>
      <c r="F45" s="17">
        <v>57.99</v>
      </c>
      <c r="G45" s="23">
        <f t="shared" si="0"/>
        <v>382.15410000000003</v>
      </c>
      <c r="H45" s="17">
        <v>1183</v>
      </c>
      <c r="I45" s="23">
        <f t="shared" si="1"/>
        <v>7795.9436400000004</v>
      </c>
    </row>
    <row r="46" spans="2:9" ht="51" x14ac:dyDescent="0.2">
      <c r="B46" s="14" t="s">
        <v>76</v>
      </c>
      <c r="C46" s="15" t="s">
        <v>77</v>
      </c>
      <c r="D46" s="16" t="s">
        <v>78</v>
      </c>
      <c r="E46" s="14">
        <v>597.38</v>
      </c>
      <c r="F46" s="17">
        <v>2474.6999999999998</v>
      </c>
      <c r="G46" s="23">
        <f t="shared" si="0"/>
        <v>16308.272999999999</v>
      </c>
      <c r="H46" s="17">
        <v>1478336.29</v>
      </c>
      <c r="I46" s="23">
        <f t="shared" si="1"/>
        <v>9742236.124739999</v>
      </c>
    </row>
    <row r="47" spans="2:9" ht="38.25" x14ac:dyDescent="0.2">
      <c r="B47" s="14" t="s">
        <v>79</v>
      </c>
      <c r="C47" s="15" t="s">
        <v>59</v>
      </c>
      <c r="D47" s="16" t="s">
        <v>22</v>
      </c>
      <c r="E47" s="14">
        <v>-4.9740000000000002</v>
      </c>
      <c r="F47" s="17">
        <v>5500</v>
      </c>
      <c r="G47" s="23">
        <f t="shared" si="0"/>
        <v>36245</v>
      </c>
      <c r="H47" s="17">
        <v>-27357</v>
      </c>
      <c r="I47" s="23">
        <f t="shared" si="1"/>
        <v>-180282.63</v>
      </c>
    </row>
    <row r="48" spans="2:9" ht="63.75" x14ac:dyDescent="0.2">
      <c r="B48" s="14" t="s">
        <v>80</v>
      </c>
      <c r="C48" s="15" t="s">
        <v>81</v>
      </c>
      <c r="D48" s="16" t="s">
        <v>82</v>
      </c>
      <c r="E48" s="14">
        <v>17</v>
      </c>
      <c r="F48" s="17">
        <v>2305.13</v>
      </c>
      <c r="G48" s="23">
        <f t="shared" si="0"/>
        <v>15190.806700000001</v>
      </c>
      <c r="H48" s="17">
        <v>39187.21</v>
      </c>
      <c r="I48" s="23">
        <f t="shared" si="1"/>
        <v>258243.71390000003</v>
      </c>
    </row>
    <row r="49" spans="1:14" ht="89.25" x14ac:dyDescent="0.2">
      <c r="B49" s="14" t="s">
        <v>83</v>
      </c>
      <c r="C49" s="15" t="s">
        <v>84</v>
      </c>
      <c r="D49" s="16" t="s">
        <v>82</v>
      </c>
      <c r="E49" s="14">
        <v>3</v>
      </c>
      <c r="F49" s="17">
        <v>2874.01</v>
      </c>
      <c r="G49" s="23">
        <f t="shared" si="0"/>
        <v>18939.725900000001</v>
      </c>
      <c r="H49" s="17">
        <v>8622.0300000000007</v>
      </c>
      <c r="I49" s="23">
        <f t="shared" si="1"/>
        <v>56819.1777</v>
      </c>
    </row>
    <row r="50" spans="1:14" x14ac:dyDescent="0.2">
      <c r="B50" s="18" t="s">
        <v>11</v>
      </c>
      <c r="C50" s="19" t="s">
        <v>85</v>
      </c>
      <c r="D50" s="20"/>
      <c r="E50" s="18" t="s">
        <v>11</v>
      </c>
      <c r="F50" s="21"/>
      <c r="G50" s="21"/>
      <c r="H50" s="27">
        <f>SUM(H16:H49)</f>
        <v>2132025.63</v>
      </c>
      <c r="I50" s="27">
        <f>SUM(I16:I49)</f>
        <v>14050049.057395153</v>
      </c>
    </row>
    <row r="51" spans="1:14" x14ac:dyDescent="0.2">
      <c r="B51" s="8"/>
      <c r="C51" s="6"/>
      <c r="D51" s="7"/>
      <c r="E51" s="8"/>
      <c r="F51" s="9"/>
      <c r="G51" s="9"/>
      <c r="H51" s="9"/>
      <c r="I51" s="25"/>
    </row>
    <row r="52" spans="1:14" x14ac:dyDescent="0.2">
      <c r="A52" s="28"/>
      <c r="B52" s="47" t="s">
        <v>89</v>
      </c>
      <c r="C52" s="47"/>
      <c r="D52" s="29"/>
      <c r="E52" s="30"/>
      <c r="F52" s="31"/>
      <c r="G52" s="31"/>
      <c r="H52" s="31"/>
      <c r="I52" s="31"/>
      <c r="J52" s="31"/>
      <c r="K52" s="31"/>
      <c r="L52" s="31"/>
      <c r="M52" s="31"/>
      <c r="N52" s="31"/>
    </row>
    <row r="53" spans="1:14" ht="45" customHeight="1" x14ac:dyDescent="0.2">
      <c r="A53" s="28"/>
      <c r="B53" s="48" t="s">
        <v>90</v>
      </c>
      <c r="C53" s="48"/>
      <c r="D53" s="29"/>
      <c r="E53" s="30"/>
      <c r="F53" s="31"/>
      <c r="G53" s="31"/>
      <c r="H53" s="31"/>
      <c r="I53" s="31"/>
      <c r="J53" s="31"/>
      <c r="K53" s="31"/>
      <c r="L53" s="31"/>
      <c r="M53" s="31"/>
      <c r="N53" s="31"/>
    </row>
  </sheetData>
  <mergeCells count="15">
    <mergeCell ref="B52:C52"/>
    <mergeCell ref="B53:C53"/>
    <mergeCell ref="B9:B11"/>
    <mergeCell ref="B13:I13"/>
    <mergeCell ref="B14:I14"/>
    <mergeCell ref="B15:I15"/>
    <mergeCell ref="B2:I3"/>
    <mergeCell ref="C5:I5"/>
    <mergeCell ref="D7:G7"/>
    <mergeCell ref="H9:I9"/>
    <mergeCell ref="F9:G9"/>
    <mergeCell ref="E9:E11"/>
    <mergeCell ref="D9:D11"/>
    <mergeCell ref="C9:C11"/>
    <mergeCell ref="I10:I11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2021-06-24T10:17:03Z</cp:lastPrinted>
  <dcterms:created xsi:type="dcterms:W3CDTF">2003-01-28T12:33:10Z</dcterms:created>
  <dcterms:modified xsi:type="dcterms:W3CDTF">2021-11-02T06:16:25Z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