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СДО\2019 - 2022 ИП\ИП 2019-2020\5.3.1 Рек комплекса биологической доочистки ГОКС\II этап (после эксперт)  на торги\Ведомости ресурсов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данные'!$11:$11</definedName>
  </definedNames>
  <calcPr calcId="152511"/>
</workbook>
</file>

<file path=xl/calcChain.xml><?xml version="1.0" encoding="utf-8"?>
<calcChain xmlns="http://schemas.openxmlformats.org/spreadsheetml/2006/main">
  <c r="I56" i="8" l="1"/>
  <c r="I30" i="8"/>
  <c r="H56" i="8" l="1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39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1" i="8"/>
  <c r="I32" i="8"/>
  <c r="I33" i="8"/>
  <c r="I34" i="8"/>
  <c r="I35" i="8"/>
  <c r="I36" i="8"/>
  <c r="I15" i="8"/>
  <c r="G50" i="8"/>
  <c r="G51" i="8"/>
  <c r="G52" i="8"/>
  <c r="G53" i="8"/>
  <c r="G54" i="8"/>
  <c r="G55" i="8"/>
  <c r="G40" i="8"/>
  <c r="G41" i="8"/>
  <c r="G42" i="8"/>
  <c r="G43" i="8"/>
  <c r="G44" i="8"/>
  <c r="G45" i="8"/>
  <c r="G46" i="8"/>
  <c r="G47" i="8"/>
  <c r="G48" i="8"/>
  <c r="G49" i="8"/>
  <c r="G39" i="8"/>
  <c r="G36" i="8"/>
  <c r="G26" i="8"/>
  <c r="G27" i="8"/>
  <c r="G28" i="8"/>
  <c r="G29" i="8"/>
  <c r="G31" i="8"/>
  <c r="G32" i="8"/>
  <c r="G33" i="8"/>
  <c r="G34" i="8"/>
  <c r="G35" i="8"/>
  <c r="G17" i="8"/>
  <c r="G18" i="8"/>
  <c r="G19" i="8"/>
  <c r="G20" i="8"/>
  <c r="G21" i="8"/>
  <c r="G22" i="8"/>
  <c r="G23" i="8"/>
  <c r="G24" i="8"/>
  <c r="G25" i="8"/>
  <c r="G16" i="8"/>
  <c r="G15" i="8"/>
</calcChain>
</file>

<file path=xl/sharedStrings.xml><?xml version="1.0" encoding="utf-8"?>
<sst xmlns="http://schemas.openxmlformats.org/spreadsheetml/2006/main" count="147" uniqueCount="110">
  <si>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</si>
  <si>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</si>
  <si>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</si>
  <si>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</si>
  <si>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</si>
  <si>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</si>
  <si>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</si>
  <si>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</si>
  <si>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</si>
  <si>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</si>
  <si>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</si>
  <si>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</si>
  <si>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01.2.03.07-0023</t>
  </si>
  <si>
    <t>Эмульсия битумно-дорожная</t>
  </si>
  <si>
    <t>т</t>
  </si>
  <si>
    <t>01.7.03.01-0001</t>
  </si>
  <si>
    <t>Вода</t>
  </si>
  <si>
    <t>м3</t>
  </si>
  <si>
    <t>01.7.03.01-0002</t>
  </si>
  <si>
    <t>Вода водопроводная</t>
  </si>
  <si>
    <t>01.7.06.05-0041</t>
  </si>
  <si>
    <t>Лента изоляционная прорезиненная односторонняя, ширина 20 мм, толщина 0,25-0,35 мм</t>
  </si>
  <si>
    <t>кг</t>
  </si>
  <si>
    <t>01.7.06.07-0002</t>
  </si>
  <si>
    <t>Лента монтажная, тип ЛМ-5</t>
  </si>
  <si>
    <t>10 м</t>
  </si>
  <si>
    <t>01.7.07.26-0032</t>
  </si>
  <si>
    <t>Шнур полиамидный крученый, диаметр 2 мм</t>
  </si>
  <si>
    <t>01.7.11.07-0034</t>
  </si>
  <si>
    <t>Электроды сварочные Э42А, диаметр 4 мм</t>
  </si>
  <si>
    <t>01.7.11.07-0040</t>
  </si>
  <si>
    <t>Электроды сварочные Э50А, диаметр 4 мм</t>
  </si>
  <si>
    <t>01.7.15.02-0051</t>
  </si>
  <si>
    <t>Болты анкерные</t>
  </si>
  <si>
    <t>01.7.15.03-0042</t>
  </si>
  <si>
    <t>Болты с гайками и шайбами строительные</t>
  </si>
  <si>
    <t>01.7.15.06-0111</t>
  </si>
  <si>
    <t>Гвозди строительные</t>
  </si>
  <si>
    <t>01.7.17.06-0061</t>
  </si>
  <si>
    <t>Диск алмазный для твердых материалов, диаметр 350 мм</t>
  </si>
  <si>
    <t>шт</t>
  </si>
  <si>
    <t>02.2.05.04-1827</t>
  </si>
  <si>
    <t>Щебень М 1200, фракция 40-80(70) мм, группа 2</t>
  </si>
  <si>
    <t>04.1.02.05-0006</t>
  </si>
  <si>
    <t>Смеси бетонные тяжелого бетона (БСТ), класс В15 (М200)</t>
  </si>
  <si>
    <t>04.3.01.09-0014</t>
  </si>
  <si>
    <t>Раствор готовый кладочный, цементный, М100</t>
  </si>
  <si>
    <t>08.4.03.02-0007</t>
  </si>
  <si>
    <t>Сталь арматурная, горячекатаная, гладкая, класс А-I, диаметр 20-22 мм</t>
  </si>
  <si>
    <t>11.1.03.03-0012</t>
  </si>
  <si>
    <t>Брусья необрезные, хвойных пород, длина 4-6,5 м, все ширины, толщина 100, 125 мм, сорт IV</t>
  </si>
  <si>
    <t>14.4.02.09-0001</t>
  </si>
  <si>
    <t>Краска</t>
  </si>
  <si>
    <t>14.4.03.03-0002</t>
  </si>
  <si>
    <t>Лак битумный БТ-123</t>
  </si>
  <si>
    <t>20.2.07.03-0005</t>
  </si>
  <si>
    <t>Лоток кабельный лестничного типа Л-300, ширина 300 мм</t>
  </si>
  <si>
    <t>м</t>
  </si>
  <si>
    <t>21.1.08.03-0539</t>
  </si>
  <si>
    <t>Кабели контрольные с медными жилами с поливинилхлоридной изоляцией и оболочкой, не распространяющие горение, с низким дымо-и газовыделением (ГОСТ Р 53769-2010), марки: КВВГнг(A)-LS, напряжением 0,66 кВ, с числом жил-37 и сечением 1,5 мм2</t>
  </si>
  <si>
    <t>1000 м</t>
  </si>
  <si>
    <t>999-9950</t>
  </si>
  <si>
    <t>Вспомогательные ненормируемые ресурсы (2% от Оплаты труда рабочих)</t>
  </si>
  <si>
    <t>руб</t>
  </si>
  <si>
    <t>ТЦ_27.33.13.20.2.03.26_77_7713043056_01.06.2021_02</t>
  </si>
  <si>
    <t>Консоль ВВМ-50, В=300 ВВМ5030HDZ</t>
  </si>
  <si>
    <t>Профиль BPM-29, L=500 BPM2905HDZ</t>
  </si>
  <si>
    <t>ФССЦ-01.2.01.01-0019</t>
  </si>
  <si>
    <t>Битумы нефтяные дорожные вязкие БНД 60/90, БНД 90/130</t>
  </si>
  <si>
    <t>ФССЦ-01.4.01.03-0061</t>
  </si>
  <si>
    <t>Долото трехшарошечное III 132 К-ЦВ</t>
  </si>
  <si>
    <t>ФССЦ-01.4.01.10-0102</t>
  </si>
  <si>
    <t>Шнек для бурения скважин в грунтах группы 1-4, длина 8665 мм, диаметр 150 мм</t>
  </si>
  <si>
    <t>ФССЦ-01.4.04.03-0001</t>
  </si>
  <si>
    <t>Фильтр сетчатый Рчф, диаметр 89 мм</t>
  </si>
  <si>
    <t>ФССЦ-01.7.12.05-0035</t>
  </si>
  <si>
    <t>Нетканый геотекстиль: Typar SF 56</t>
  </si>
  <si>
    <t>м2</t>
  </si>
  <si>
    <t>ФССЦ-02.2.04.03-0001</t>
  </si>
  <si>
    <t>Смесь песчано-гравийно-щебеночная обогащенная с содержанием гравия и щебня из гравия-не менее 8%</t>
  </si>
  <si>
    <t>ФССЦ-02.2.05.04-0092</t>
  </si>
  <si>
    <t>Щебень из природного камня для строительных работ марка: 800, фракция 10-20 мм</t>
  </si>
  <si>
    <t>ФССЦ-02.2.05.04-0093</t>
  </si>
  <si>
    <t>Щебень из природного камня для строительных работ марка: 800, фракция 20-40 мм</t>
  </si>
  <si>
    <t>ФССЦ-02.2.05.04-0096</t>
  </si>
  <si>
    <t>Щебень из природного камня для строительных работ марка: 800, фракция 40-70 мм</t>
  </si>
  <si>
    <t>ФССЦ-02.3.01.02-1008</t>
  </si>
  <si>
    <t>Песок природный II класс, мелкий, круглые сита</t>
  </si>
  <si>
    <t>ФССЦ-04.2.01.01-0048</t>
  </si>
  <si>
    <t>Смеси асфальтобетонные плотные мелкозернистые тип Б марка I, расход 2340 кг/м3</t>
  </si>
  <si>
    <t>ФССЦ-04.2.01.02-0004</t>
  </si>
  <si>
    <t>Смеси асфальтобетонные пористые песчаные марка II, расход 2280 кг/м3</t>
  </si>
  <si>
    <t>ФССЦ-04.3.01.09-0016</t>
  </si>
  <si>
    <t>Раствор готовый кладочный, цементный, М200</t>
  </si>
  <si>
    <t>ФССЦ-05.2.03.03-0031</t>
  </si>
  <si>
    <t>Камни бортовые БР 100.20.8, бетон В22,5 (М300), объем 0,016 м3</t>
  </si>
  <si>
    <t>ФССЦ-05.2.03.03-0032</t>
  </si>
  <si>
    <t>Камни бортовые БР 100.30.15, бетон В30 (М400), объем 0,043 м3</t>
  </si>
  <si>
    <t>ФССЦ-23.3.03.02-0062</t>
  </si>
  <si>
    <t>Трубы стальные бесшовные горячедеформированные со снятой фаской из стали марок 15, 20, 35, наружный диаметр 89 мм, толщина стенки 4 мм</t>
  </si>
  <si>
    <t>ФССЦ-23.3.03.02-0102</t>
  </si>
  <si>
    <t>Трубы стальные бесшовные горячедеформированные со снятой фаской из стали марок 15, 20, 35, наружный диаметр 127 мм, толщина стенки 4 мм</t>
  </si>
  <si>
    <t/>
  </si>
  <si>
    <t>Итого "Материалы"</t>
  </si>
  <si>
    <t>Всего текущая стоимость руб., без НДС</t>
  </si>
  <si>
    <t>Сооружения доочистки. Реконструкция комплекса биологической доочистки сточных вод от биогенных элементов, г.о. Самара, производительностью 640,0 тыс.м3/сут. Этап II</t>
  </si>
  <si>
    <t>СВОДНАЯ ВЕДОМОСТЬ РЕСУРСОВ 02-10-01; 02-11-01; 07-01-01</t>
  </si>
  <si>
    <t>Верхний уровень. Шнековое Наблюдательные скважины. ПЗУ 2 этап.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</si>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</sst>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7" formatCode="_-* #,##0.00\ &quot;₽&quot;_-;\-* #,##0.00\ &quot;₽&quot;_-;_-* &quot;-&quot;??\ &quot;₽&quot;_-;_-@_-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  <font>
      <sz val="9"/>
      <name val="Verdana"/>
      <family val="2"/>
      <charset val="204"/>
    </font>
    <font>
      <u/>
      <sz val="9"/>
      <name val="Verdana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1">
      <alignment vertical="top" wrapText="1"/>
    </xf>
    <xf numFmtId="167" fontId="1" fillId="0" borderId="0" applyFont="0" applyFill="0" applyBorder="0" applyAlignment="0" applyProtection="0"/>
    <xf numFmtId="0" fontId="1" fillId="0" borderId="0"/>
    <xf numFmtId="0" fontId="1" fillId="0" borderId="1">
      <alignment vertical="top" wrapText="1"/>
    </xf>
    <xf numFmtId="167" fontId="1" fillId="0" borderId="0" applyFont="0" applyFill="0" applyBorder="0" applyAlignment="0" applyProtection="0"/>
  </cellStyleXfs>
  <cellXfs count="62">
    <xf numFmtId="0" fontId="0" fillId="0" borderId="0" xfId="0"/>
    <xf numFmtId="49" fontId="6" fillId="0" borderId="0" xfId="0" applyNumberFormat="1" applyFont="1"/>
    <xf numFmtId="0" fontId="6" fillId="0" borderId="0" xfId="0" applyFont="1"/>
    <xf numFmtId="49" fontId="7" fillId="0" borderId="0" xfId="0" applyNumberFormat="1" applyFont="1"/>
    <xf numFmtId="0" fontId="7" fillId="0" borderId="0" xfId="0" applyFont="1"/>
    <xf numFmtId="49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2" fontId="6" fillId="0" borderId="0" xfId="0" applyNumberFormat="1" applyFont="1"/>
    <xf numFmtId="2" fontId="7" fillId="0" borderId="0" xfId="0" applyNumberFormat="1" applyFont="1" applyAlignment="1">
      <alignment horizontal="right" vertical="top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right" vertical="top" wrapText="1"/>
    </xf>
    <xf numFmtId="2" fontId="7" fillId="0" borderId="0" xfId="0" applyNumberFormat="1" applyFont="1"/>
    <xf numFmtId="1" fontId="7" fillId="0" borderId="2" xfId="20" applyNumberFormat="1" applyFont="1" applyBorder="1" applyAlignment="1">
      <alignment horizontal="center"/>
    </xf>
    <xf numFmtId="0" fontId="5" fillId="0" borderId="0" xfId="23" applyFont="1" applyAlignment="1">
      <alignment horizontal="center" vertical="top" wrapText="1"/>
    </xf>
    <xf numFmtId="0" fontId="13" fillId="0" borderId="0" xfId="23" applyFont="1" applyAlignment="1">
      <alignment horizontal="center" vertical="center"/>
    </xf>
    <xf numFmtId="0" fontId="13" fillId="0" borderId="0" xfId="23" applyFont="1" applyAlignment="1">
      <alignment horizontal="center" vertical="center"/>
    </xf>
    <xf numFmtId="0" fontId="9" fillId="0" borderId="0" xfId="23" applyFont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44" fontId="9" fillId="0" borderId="1" xfId="27" applyFont="1" applyBorder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right" vertical="top"/>
    </xf>
    <xf numFmtId="49" fontId="14" fillId="0" borderId="0" xfId="0" applyNumberFormat="1" applyFont="1" applyAlignment="1">
      <alignment horizontal="left" vertical="top" wrapText="1"/>
    </xf>
    <xf numFmtId="0" fontId="7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</cellXfs>
  <cellStyles count="34">
    <cellStyle name="Акт" xfId="1"/>
    <cellStyle name="АктМТСН" xfId="2"/>
    <cellStyle name="ВедРесурсов" xfId="3"/>
    <cellStyle name="ВедРесурсовАкт" xfId="4"/>
    <cellStyle name="Денежный" xfId="27" builtinId="4"/>
    <cellStyle name="Денежный 2" xfId="33"/>
    <cellStyle name="Денежный 3" xfId="30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ВедРес 2" xfId="31"/>
    <cellStyle name="СводВедРес 3" xfId="28"/>
    <cellStyle name="СводкаСтоимРаб" xfId="21"/>
    <cellStyle name="СводРасч" xfId="22"/>
    <cellStyle name="Титул" xfId="23"/>
    <cellStyle name="Хвост" xfId="24"/>
    <cellStyle name="Ценник" xfId="25"/>
    <cellStyle name="Ценник 2" xfId="32"/>
    <cellStyle name="Ценник 3" xfId="29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59"/>
  <sheetViews>
    <sheetView showGridLines="0" tabSelected="1" topLeftCell="B46" zoomScaleNormal="100" workbookViewId="0">
      <selection activeCell="I56" sqref="I56"/>
    </sheetView>
  </sheetViews>
  <sheetFormatPr defaultRowHeight="12.75" x14ac:dyDescent="0.2"/>
  <cols>
    <col min="1" max="1" width="0" style="4" hidden="1" customWidth="1"/>
    <col min="2" max="2" width="12.42578125" style="3" customWidth="1"/>
    <col min="3" max="3" width="33.140625" style="4" customWidth="1"/>
    <col min="4" max="4" width="10.7109375" style="4" customWidth="1"/>
    <col min="5" max="5" width="10.7109375" style="3" customWidth="1"/>
    <col min="6" max="6" width="10.7109375" style="4" customWidth="1"/>
    <col min="7" max="7" width="10.7109375" style="42" customWidth="1"/>
    <col min="8" max="8" width="13.7109375" style="4" customWidth="1"/>
    <col min="9" max="9" width="15.5703125" style="42" customWidth="1"/>
    <col min="10" max="16384" width="9.140625" style="4"/>
  </cols>
  <sheetData>
    <row r="1" spans="2:9" ht="15" x14ac:dyDescent="0.2">
      <c r="B1" s="1"/>
      <c r="C1" s="2"/>
      <c r="D1" s="2"/>
      <c r="G1" s="36"/>
      <c r="H1" s="2"/>
      <c r="I1" s="36"/>
    </row>
    <row r="2" spans="2:9" ht="15" customHeight="1" x14ac:dyDescent="0.2">
      <c r="B2" s="44" t="s">
        <v>105</v>
      </c>
      <c r="C2" s="44"/>
      <c r="D2" s="44"/>
      <c r="E2" s="44"/>
      <c r="F2" s="44"/>
      <c r="G2" s="44"/>
      <c r="H2" s="44"/>
      <c r="I2" s="44"/>
    </row>
    <row r="3" spans="2:9" ht="15" customHeight="1" x14ac:dyDescent="0.2">
      <c r="B3" s="44"/>
      <c r="C3" s="44"/>
      <c r="D3" s="44"/>
      <c r="E3" s="44"/>
      <c r="F3" s="44"/>
      <c r="G3" s="44"/>
      <c r="H3" s="44"/>
      <c r="I3" s="44"/>
    </row>
    <row r="4" spans="2:9" ht="15" customHeight="1" x14ac:dyDescent="0.2">
      <c r="B4" s="45" t="s">
        <v>106</v>
      </c>
      <c r="C4" s="45"/>
      <c r="D4" s="45"/>
      <c r="E4" s="45"/>
      <c r="F4" s="45"/>
      <c r="G4" s="45"/>
      <c r="H4" s="45"/>
      <c r="I4" s="45"/>
    </row>
    <row r="5" spans="2:9" ht="15" customHeight="1" x14ac:dyDescent="0.2">
      <c r="B5" s="45"/>
      <c r="C5" s="45"/>
      <c r="D5" s="45"/>
      <c r="E5" s="45"/>
      <c r="F5" s="45"/>
      <c r="G5" s="45"/>
      <c r="H5" s="45"/>
      <c r="I5" s="45"/>
    </row>
    <row r="6" spans="2:9" ht="15" customHeight="1" x14ac:dyDescent="0.2">
      <c r="B6" s="46"/>
      <c r="C6" s="47" t="s">
        <v>107</v>
      </c>
      <c r="D6" s="47"/>
      <c r="E6" s="47"/>
      <c r="F6" s="47"/>
      <c r="G6" s="47"/>
      <c r="H6" s="47"/>
      <c r="I6" s="46"/>
    </row>
    <row r="7" spans="2:9" x14ac:dyDescent="0.2">
      <c r="B7" s="5"/>
      <c r="C7" s="6"/>
      <c r="D7" s="7"/>
      <c r="E7" s="8"/>
      <c r="F7" s="9"/>
      <c r="G7" s="37"/>
      <c r="H7" s="9"/>
      <c r="I7" s="37"/>
    </row>
    <row r="8" spans="2:9" ht="12.75" customHeight="1" x14ac:dyDescent="0.2">
      <c r="B8" s="12" t="s">
        <v>8</v>
      </c>
      <c r="C8" s="15" t="s">
        <v>0</v>
      </c>
      <c r="D8" s="15" t="s">
        <v>1</v>
      </c>
      <c r="E8" s="18" t="s">
        <v>7</v>
      </c>
      <c r="F8" s="21" t="s">
        <v>4</v>
      </c>
      <c r="G8" s="21"/>
      <c r="H8" s="21" t="s">
        <v>6</v>
      </c>
      <c r="I8" s="21"/>
    </row>
    <row r="9" spans="2:9" ht="12.75" customHeight="1" x14ac:dyDescent="0.2">
      <c r="B9" s="13"/>
      <c r="C9" s="16"/>
      <c r="D9" s="16"/>
      <c r="E9" s="19"/>
      <c r="F9" s="11" t="s">
        <v>2</v>
      </c>
      <c r="G9" s="48" t="s">
        <v>3</v>
      </c>
      <c r="H9" s="11" t="s">
        <v>2</v>
      </c>
      <c r="I9" s="38" t="s">
        <v>104</v>
      </c>
    </row>
    <row r="10" spans="2:9" ht="26.25" customHeight="1" x14ac:dyDescent="0.2">
      <c r="B10" s="14"/>
      <c r="C10" s="17"/>
      <c r="D10" s="17"/>
      <c r="E10" s="20"/>
      <c r="F10" s="10" t="s">
        <v>5</v>
      </c>
      <c r="G10" s="49" t="s">
        <v>5</v>
      </c>
      <c r="H10" s="10" t="s">
        <v>5</v>
      </c>
      <c r="I10" s="39"/>
    </row>
    <row r="11" spans="2:9" x14ac:dyDescent="0.2">
      <c r="B11" s="22">
        <v>1</v>
      </c>
      <c r="C11" s="22">
        <v>2</v>
      </c>
      <c r="D11" s="22">
        <v>3</v>
      </c>
      <c r="E11" s="23">
        <v>4</v>
      </c>
      <c r="F11" s="22">
        <v>5</v>
      </c>
      <c r="G11" s="43">
        <v>6</v>
      </c>
      <c r="H11" s="22">
        <v>7</v>
      </c>
      <c r="I11" s="43">
        <v>8</v>
      </c>
    </row>
    <row r="12" spans="2:9" ht="17.850000000000001" customHeight="1" x14ac:dyDescent="0.2">
      <c r="B12" s="24" t="s">
        <v>9</v>
      </c>
      <c r="C12" s="25"/>
      <c r="D12" s="25"/>
      <c r="E12" s="25"/>
      <c r="F12" s="25"/>
      <c r="G12" s="25"/>
      <c r="H12" s="25"/>
      <c r="I12" s="25"/>
    </row>
    <row r="13" spans="2:9" ht="17.850000000000001" customHeight="1" x14ac:dyDescent="0.2">
      <c r="B13" s="24" t="s">
        <v>10</v>
      </c>
      <c r="C13" s="25"/>
      <c r="D13" s="25"/>
      <c r="E13" s="25"/>
      <c r="F13" s="25"/>
      <c r="G13" s="25"/>
      <c r="H13" s="25"/>
      <c r="I13" s="25"/>
    </row>
    <row r="14" spans="2:9" ht="17.850000000000001" customHeight="1" x14ac:dyDescent="0.2">
      <c r="B14" s="26" t="s">
        <v>11</v>
      </c>
      <c r="C14" s="27"/>
      <c r="D14" s="27"/>
      <c r="E14" s="27"/>
      <c r="F14" s="27"/>
      <c r="G14" s="27"/>
      <c r="H14" s="27"/>
      <c r="I14" s="27"/>
    </row>
    <row r="15" spans="2:9" ht="25.5" x14ac:dyDescent="0.2">
      <c r="B15" s="28" t="s">
        <v>12</v>
      </c>
      <c r="C15" s="29" t="s">
        <v>13</v>
      </c>
      <c r="D15" s="30" t="s">
        <v>14</v>
      </c>
      <c r="E15" s="28">
        <v>2.6083800000000001E-2</v>
      </c>
      <c r="F15" s="31">
        <v>1554.2</v>
      </c>
      <c r="G15" s="40">
        <f>F15*6.59</f>
        <v>10242.178</v>
      </c>
      <c r="H15" s="31">
        <v>40.54</v>
      </c>
      <c r="I15" s="40">
        <f>E15*G15</f>
        <v>267.15492251640001</v>
      </c>
    </row>
    <row r="16" spans="2:9" ht="25.5" x14ac:dyDescent="0.2">
      <c r="B16" s="28" t="s">
        <v>15</v>
      </c>
      <c r="C16" s="29" t="s">
        <v>16</v>
      </c>
      <c r="D16" s="30" t="s">
        <v>17</v>
      </c>
      <c r="E16" s="28">
        <v>63.158999999999999</v>
      </c>
      <c r="F16" s="31">
        <v>2.44</v>
      </c>
      <c r="G16" s="40">
        <f>F16*6.59</f>
        <v>16.079599999999999</v>
      </c>
      <c r="H16" s="31">
        <v>154.11000000000001</v>
      </c>
      <c r="I16" s="40">
        <f t="shared" ref="I16:I36" si="0">E16*G16</f>
        <v>1015.5714564</v>
      </c>
    </row>
    <row r="17" spans="2:13" ht="25.5" x14ac:dyDescent="0.2">
      <c r="B17" s="28" t="s">
        <v>18</v>
      </c>
      <c r="C17" s="29" t="s">
        <v>19</v>
      </c>
      <c r="D17" s="30" t="s">
        <v>17</v>
      </c>
      <c r="E17" s="28">
        <v>65.847104000000002</v>
      </c>
      <c r="F17" s="31">
        <v>3.15</v>
      </c>
      <c r="G17" s="40">
        <f t="shared" ref="G17:G35" si="1">F17*6.59</f>
        <v>20.758499999999998</v>
      </c>
      <c r="H17" s="31">
        <v>207.42</v>
      </c>
      <c r="I17" s="40">
        <f t="shared" si="0"/>
        <v>1366.8871083839999</v>
      </c>
    </row>
    <row r="18" spans="2:13" ht="38.25" x14ac:dyDescent="0.2">
      <c r="B18" s="28" t="s">
        <v>20</v>
      </c>
      <c r="C18" s="29" t="s">
        <v>21</v>
      </c>
      <c r="D18" s="30" t="s">
        <v>22</v>
      </c>
      <c r="E18" s="28">
        <v>4.8</v>
      </c>
      <c r="F18" s="31">
        <v>30.4</v>
      </c>
      <c r="G18" s="40">
        <f t="shared" si="1"/>
        <v>200.33599999999998</v>
      </c>
      <c r="H18" s="31">
        <v>145.91999999999999</v>
      </c>
      <c r="I18" s="40">
        <f t="shared" si="0"/>
        <v>961.61279999999988</v>
      </c>
    </row>
    <row r="19" spans="2:13" ht="25.5" x14ac:dyDescent="0.2">
      <c r="B19" s="28" t="s">
        <v>23</v>
      </c>
      <c r="C19" s="29" t="s">
        <v>24</v>
      </c>
      <c r="D19" s="30" t="s">
        <v>25</v>
      </c>
      <c r="E19" s="28">
        <v>18</v>
      </c>
      <c r="F19" s="31">
        <v>6.9</v>
      </c>
      <c r="G19" s="40">
        <f t="shared" si="1"/>
        <v>45.471000000000004</v>
      </c>
      <c r="H19" s="31">
        <v>124.2</v>
      </c>
      <c r="I19" s="40">
        <f t="shared" si="0"/>
        <v>818.47800000000007</v>
      </c>
    </row>
    <row r="20" spans="2:13" ht="25.5" x14ac:dyDescent="0.2">
      <c r="B20" s="28" t="s">
        <v>26</v>
      </c>
      <c r="C20" s="29" t="s">
        <v>27</v>
      </c>
      <c r="D20" s="30" t="s">
        <v>14</v>
      </c>
      <c r="E20" s="28">
        <v>6.9556000000000002E-3</v>
      </c>
      <c r="F20" s="31">
        <v>40650</v>
      </c>
      <c r="G20" s="40">
        <f t="shared" si="1"/>
        <v>267883.5</v>
      </c>
      <c r="H20" s="31">
        <v>282.75</v>
      </c>
      <c r="I20" s="40">
        <f t="shared" si="0"/>
        <v>1863.2904725999999</v>
      </c>
    </row>
    <row r="21" spans="2:13" ht="25.5" x14ac:dyDescent="0.2">
      <c r="B21" s="28" t="s">
        <v>28</v>
      </c>
      <c r="C21" s="29" t="s">
        <v>29</v>
      </c>
      <c r="D21" s="30" t="s">
        <v>22</v>
      </c>
      <c r="E21" s="28">
        <v>35.057215999999997</v>
      </c>
      <c r="F21" s="31">
        <v>10.57</v>
      </c>
      <c r="G21" s="40">
        <f t="shared" si="1"/>
        <v>69.656300000000002</v>
      </c>
      <c r="H21" s="31">
        <v>370.55</v>
      </c>
      <c r="I21" s="40">
        <f t="shared" si="0"/>
        <v>2441.9559548607999</v>
      </c>
    </row>
    <row r="22" spans="2:13" ht="25.5" x14ac:dyDescent="0.2">
      <c r="B22" s="28" t="s">
        <v>30</v>
      </c>
      <c r="C22" s="29" t="s">
        <v>31</v>
      </c>
      <c r="D22" s="30" t="s">
        <v>14</v>
      </c>
      <c r="E22" s="28">
        <v>6.5196000000000004E-3</v>
      </c>
      <c r="F22" s="31">
        <v>11524</v>
      </c>
      <c r="G22" s="40">
        <f t="shared" si="1"/>
        <v>75943.16</v>
      </c>
      <c r="H22" s="31">
        <v>75.13</v>
      </c>
      <c r="I22" s="40">
        <f t="shared" si="0"/>
        <v>495.11902593600007</v>
      </c>
    </row>
    <row r="23" spans="2:13" ht="25.5" x14ac:dyDescent="0.2">
      <c r="B23" s="28" t="s">
        <v>32</v>
      </c>
      <c r="C23" s="29" t="s">
        <v>33</v>
      </c>
      <c r="D23" s="30" t="s">
        <v>14</v>
      </c>
      <c r="E23" s="28">
        <v>3.4778400000000001E-2</v>
      </c>
      <c r="F23" s="31">
        <v>10068</v>
      </c>
      <c r="G23" s="40">
        <f t="shared" si="1"/>
        <v>66348.12</v>
      </c>
      <c r="H23" s="31">
        <v>350.15</v>
      </c>
      <c r="I23" s="40">
        <f t="shared" si="0"/>
        <v>2307.4814566079999</v>
      </c>
    </row>
    <row r="24" spans="2:13" ht="25.5" x14ac:dyDescent="0.2">
      <c r="B24" s="28" t="s">
        <v>34</v>
      </c>
      <c r="C24" s="29" t="s">
        <v>35</v>
      </c>
      <c r="D24" s="30" t="s">
        <v>22</v>
      </c>
      <c r="E24" s="28">
        <v>2.0208240000000002</v>
      </c>
      <c r="F24" s="31">
        <v>9.0399999999999991</v>
      </c>
      <c r="G24" s="40">
        <f t="shared" si="1"/>
        <v>59.573599999999992</v>
      </c>
      <c r="H24" s="31">
        <v>18.27</v>
      </c>
      <c r="I24" s="40">
        <f t="shared" si="0"/>
        <v>120.3877606464</v>
      </c>
    </row>
    <row r="25" spans="2:13" ht="25.5" x14ac:dyDescent="0.2">
      <c r="B25" s="28" t="s">
        <v>36</v>
      </c>
      <c r="C25" s="29" t="s">
        <v>37</v>
      </c>
      <c r="D25" s="30" t="s">
        <v>14</v>
      </c>
      <c r="E25" s="28">
        <v>4.9199999999999999E-3</v>
      </c>
      <c r="F25" s="31">
        <v>11978</v>
      </c>
      <c r="G25" s="40">
        <f t="shared" si="1"/>
        <v>78935.02</v>
      </c>
      <c r="H25" s="31">
        <v>58.93</v>
      </c>
      <c r="I25" s="40">
        <f t="shared" si="0"/>
        <v>388.36029840000003</v>
      </c>
    </row>
    <row r="26" spans="2:13" ht="25.5" x14ac:dyDescent="0.2">
      <c r="B26" s="28" t="s">
        <v>38</v>
      </c>
      <c r="C26" s="29" t="s">
        <v>39</v>
      </c>
      <c r="D26" s="30" t="s">
        <v>40</v>
      </c>
      <c r="E26" s="28">
        <v>2.2663924</v>
      </c>
      <c r="F26" s="31">
        <v>737</v>
      </c>
      <c r="G26" s="40">
        <f>F26*6.59</f>
        <v>4856.83</v>
      </c>
      <c r="H26" s="31">
        <v>1670.33</v>
      </c>
      <c r="I26" s="40">
        <f t="shared" si="0"/>
        <v>11007.482600092</v>
      </c>
    </row>
    <row r="27" spans="2:13" ht="25.5" x14ac:dyDescent="0.2">
      <c r="B27" s="28" t="s">
        <v>41</v>
      </c>
      <c r="C27" s="29" t="s">
        <v>42</v>
      </c>
      <c r="D27" s="30" t="s">
        <v>17</v>
      </c>
      <c r="E27" s="28">
        <v>-3.5531999999999999</v>
      </c>
      <c r="F27" s="31">
        <v>103</v>
      </c>
      <c r="G27" s="40">
        <f t="shared" si="1"/>
        <v>678.77</v>
      </c>
      <c r="H27" s="31">
        <v>-365.98</v>
      </c>
      <c r="I27" s="40">
        <f t="shared" si="0"/>
        <v>-2411.8055639999998</v>
      </c>
    </row>
    <row r="28" spans="2:13" ht="25.5" x14ac:dyDescent="0.2">
      <c r="B28" s="28" t="s">
        <v>43</v>
      </c>
      <c r="C28" s="29" t="s">
        <v>44</v>
      </c>
      <c r="D28" s="30" t="s">
        <v>17</v>
      </c>
      <c r="E28" s="28">
        <v>19.187999999999999</v>
      </c>
      <c r="F28" s="31">
        <v>592.76</v>
      </c>
      <c r="G28" s="40">
        <f t="shared" si="1"/>
        <v>3906.2883999999999</v>
      </c>
      <c r="H28" s="31">
        <v>11373.88</v>
      </c>
      <c r="I28" s="40">
        <f t="shared" si="0"/>
        <v>74953.861819199999</v>
      </c>
    </row>
    <row r="29" spans="2:13" ht="25.5" x14ac:dyDescent="0.2">
      <c r="B29" s="28" t="s">
        <v>45</v>
      </c>
      <c r="C29" s="29" t="s">
        <v>46</v>
      </c>
      <c r="D29" s="30" t="s">
        <v>17</v>
      </c>
      <c r="E29" s="28">
        <v>0.29520000000000002</v>
      </c>
      <c r="F29" s="31">
        <v>519.79999999999995</v>
      </c>
      <c r="G29" s="40">
        <f t="shared" si="1"/>
        <v>3425.4819999999995</v>
      </c>
      <c r="H29" s="31">
        <v>153.44</v>
      </c>
      <c r="I29" s="40">
        <f t="shared" si="0"/>
        <v>1011.2022863999999</v>
      </c>
      <c r="J29" s="57"/>
      <c r="K29" s="57"/>
      <c r="L29" s="57"/>
      <c r="M29" s="57"/>
    </row>
    <row r="30" spans="2:13" ht="38.25" x14ac:dyDescent="0.2">
      <c r="B30" s="58" t="s">
        <v>61</v>
      </c>
      <c r="C30" s="59" t="s">
        <v>62</v>
      </c>
      <c r="D30" s="60" t="s">
        <v>63</v>
      </c>
      <c r="E30" s="58">
        <v>70.527339999999995</v>
      </c>
      <c r="F30" s="61">
        <v>1</v>
      </c>
      <c r="G30" s="61"/>
      <c r="H30" s="61">
        <v>70.53</v>
      </c>
      <c r="I30" s="40">
        <f>H30*6.59</f>
        <v>464.79270000000002</v>
      </c>
      <c r="J30" s="57"/>
      <c r="K30" s="57"/>
      <c r="L30" s="57"/>
      <c r="M30" s="57"/>
    </row>
    <row r="31" spans="2:13" ht="38.25" x14ac:dyDescent="0.2">
      <c r="B31" s="28" t="s">
        <v>47</v>
      </c>
      <c r="C31" s="29" t="s">
        <v>48</v>
      </c>
      <c r="D31" s="30" t="s">
        <v>14</v>
      </c>
      <c r="E31" s="28">
        <v>2.3186000000000001E-3</v>
      </c>
      <c r="F31" s="31">
        <v>5520</v>
      </c>
      <c r="G31" s="40">
        <f t="shared" si="1"/>
        <v>36376.799999999996</v>
      </c>
      <c r="H31" s="31">
        <v>12.8</v>
      </c>
      <c r="I31" s="40">
        <f t="shared" si="0"/>
        <v>84.34324848</v>
      </c>
      <c r="J31" s="57"/>
      <c r="K31" s="57"/>
      <c r="L31" s="57"/>
      <c r="M31" s="57"/>
    </row>
    <row r="32" spans="2:13" ht="38.25" x14ac:dyDescent="0.2">
      <c r="B32" s="28" t="s">
        <v>49</v>
      </c>
      <c r="C32" s="29" t="s">
        <v>50</v>
      </c>
      <c r="D32" s="30" t="s">
        <v>17</v>
      </c>
      <c r="E32" s="28">
        <v>0.83640000000000003</v>
      </c>
      <c r="F32" s="31">
        <v>880.01</v>
      </c>
      <c r="G32" s="40">
        <f t="shared" si="1"/>
        <v>5799.2658999999994</v>
      </c>
      <c r="H32" s="31">
        <v>736.04</v>
      </c>
      <c r="I32" s="40">
        <f t="shared" si="0"/>
        <v>4850.5059987599998</v>
      </c>
    </row>
    <row r="33" spans="2:9" ht="25.5" x14ac:dyDescent="0.2">
      <c r="B33" s="28" t="s">
        <v>51</v>
      </c>
      <c r="C33" s="29" t="s">
        <v>52</v>
      </c>
      <c r="D33" s="30" t="s">
        <v>22</v>
      </c>
      <c r="E33" s="28">
        <v>1.5</v>
      </c>
      <c r="F33" s="31">
        <v>28.6</v>
      </c>
      <c r="G33" s="40">
        <f t="shared" si="1"/>
        <v>188.47400000000002</v>
      </c>
      <c r="H33" s="31">
        <v>42.9</v>
      </c>
      <c r="I33" s="40">
        <f t="shared" si="0"/>
        <v>282.71100000000001</v>
      </c>
    </row>
    <row r="34" spans="2:9" ht="25.5" x14ac:dyDescent="0.2">
      <c r="B34" s="28" t="s">
        <v>53</v>
      </c>
      <c r="C34" s="29" t="s">
        <v>54</v>
      </c>
      <c r="D34" s="30" t="s">
        <v>14</v>
      </c>
      <c r="E34" s="28">
        <v>1.3464E-2</v>
      </c>
      <c r="F34" s="31">
        <v>7826.9</v>
      </c>
      <c r="G34" s="40">
        <f t="shared" si="1"/>
        <v>51579.270999999993</v>
      </c>
      <c r="H34" s="31">
        <v>105.38</v>
      </c>
      <c r="I34" s="40">
        <f t="shared" si="0"/>
        <v>694.46330474399997</v>
      </c>
    </row>
    <row r="35" spans="2:9" ht="25.5" x14ac:dyDescent="0.2">
      <c r="B35" s="28" t="s">
        <v>55</v>
      </c>
      <c r="C35" s="29" t="s">
        <v>56</v>
      </c>
      <c r="D35" s="30" t="s">
        <v>57</v>
      </c>
      <c r="E35" s="28">
        <v>221</v>
      </c>
      <c r="F35" s="31">
        <v>42.08</v>
      </c>
      <c r="G35" s="40">
        <f t="shared" si="1"/>
        <v>277.30719999999997</v>
      </c>
      <c r="H35" s="31">
        <v>9299.68</v>
      </c>
      <c r="I35" s="40">
        <f t="shared" si="0"/>
        <v>61284.891199999991</v>
      </c>
    </row>
    <row r="36" spans="2:9" ht="114.75" x14ac:dyDescent="0.2">
      <c r="B36" s="28" t="s">
        <v>58</v>
      </c>
      <c r="C36" s="29" t="s">
        <v>59</v>
      </c>
      <c r="D36" s="30" t="s">
        <v>60</v>
      </c>
      <c r="E36" s="28">
        <v>3.06</v>
      </c>
      <c r="F36" s="31">
        <v>63047.74</v>
      </c>
      <c r="G36" s="40">
        <f>F36*6.59</f>
        <v>415484.6066</v>
      </c>
      <c r="H36" s="31">
        <v>192926.07999999999</v>
      </c>
      <c r="I36" s="40">
        <f t="shared" si="0"/>
        <v>1271382.896196</v>
      </c>
    </row>
    <row r="37" spans="2:9" ht="63.75" x14ac:dyDescent="0.2">
      <c r="B37" s="28" t="s">
        <v>64</v>
      </c>
      <c r="C37" s="29" t="s">
        <v>65</v>
      </c>
      <c r="D37" s="30" t="s">
        <v>40</v>
      </c>
      <c r="E37" s="28">
        <v>2640</v>
      </c>
      <c r="F37" s="31"/>
      <c r="G37" s="40">
        <v>400</v>
      </c>
      <c r="H37" s="31">
        <v>133240.79999999999</v>
      </c>
      <c r="I37" s="40">
        <v>1056000</v>
      </c>
    </row>
    <row r="38" spans="2:9" ht="63.75" x14ac:dyDescent="0.2">
      <c r="B38" s="28" t="s">
        <v>64</v>
      </c>
      <c r="C38" s="29" t="s">
        <v>66</v>
      </c>
      <c r="D38" s="30" t="s">
        <v>40</v>
      </c>
      <c r="E38" s="28">
        <v>880</v>
      </c>
      <c r="F38" s="31"/>
      <c r="G38" s="40">
        <v>384.98</v>
      </c>
      <c r="H38" s="31">
        <v>42838.400000000001</v>
      </c>
      <c r="I38" s="40">
        <v>338782.4</v>
      </c>
    </row>
    <row r="39" spans="2:9" ht="38.25" x14ac:dyDescent="0.2">
      <c r="B39" s="28" t="s">
        <v>67</v>
      </c>
      <c r="C39" s="29" t="s">
        <v>68</v>
      </c>
      <c r="D39" s="30" t="s">
        <v>14</v>
      </c>
      <c r="E39" s="28">
        <v>1.1940580000000001</v>
      </c>
      <c r="F39" s="31">
        <v>1690</v>
      </c>
      <c r="G39" s="40">
        <f>F39*6.59</f>
        <v>11137.1</v>
      </c>
      <c r="H39" s="31">
        <v>2017.96</v>
      </c>
      <c r="I39" s="40">
        <f>E39*G39</f>
        <v>13298.343351800002</v>
      </c>
    </row>
    <row r="40" spans="2:9" ht="38.25" x14ac:dyDescent="0.2">
      <c r="B40" s="28" t="s">
        <v>69</v>
      </c>
      <c r="C40" s="29" t="s">
        <v>70</v>
      </c>
      <c r="D40" s="30" t="s">
        <v>40</v>
      </c>
      <c r="E40" s="28">
        <v>6</v>
      </c>
      <c r="F40" s="31">
        <v>6716.94</v>
      </c>
      <c r="G40" s="40">
        <f t="shared" ref="G40:G55" si="2">F40*6.59</f>
        <v>44264.634599999998</v>
      </c>
      <c r="H40" s="31">
        <v>40301.64</v>
      </c>
      <c r="I40" s="40">
        <f t="shared" ref="I40:I55" si="3">E40*G40</f>
        <v>265587.8076</v>
      </c>
    </row>
    <row r="41" spans="2:9" ht="38.25" x14ac:dyDescent="0.2">
      <c r="B41" s="28" t="s">
        <v>71</v>
      </c>
      <c r="C41" s="29" t="s">
        <v>72</v>
      </c>
      <c r="D41" s="30" t="s">
        <v>40</v>
      </c>
      <c r="E41" s="28">
        <v>6</v>
      </c>
      <c r="F41" s="31">
        <v>9172.0400000000009</v>
      </c>
      <c r="G41" s="40">
        <f t="shared" si="2"/>
        <v>60443.743600000002</v>
      </c>
      <c r="H41" s="31">
        <v>55032.24</v>
      </c>
      <c r="I41" s="40">
        <f t="shared" si="3"/>
        <v>362662.46160000004</v>
      </c>
    </row>
    <row r="42" spans="2:9" ht="38.25" x14ac:dyDescent="0.2">
      <c r="B42" s="28" t="s">
        <v>73</v>
      </c>
      <c r="C42" s="29" t="s">
        <v>74</v>
      </c>
      <c r="D42" s="30" t="s">
        <v>40</v>
      </c>
      <c r="E42" s="28">
        <v>6</v>
      </c>
      <c r="F42" s="31">
        <v>822.16</v>
      </c>
      <c r="G42" s="40">
        <f t="shared" si="2"/>
        <v>5418.0343999999996</v>
      </c>
      <c r="H42" s="31">
        <v>4932.96</v>
      </c>
      <c r="I42" s="40">
        <f t="shared" si="3"/>
        <v>32508.206399999995</v>
      </c>
    </row>
    <row r="43" spans="2:9" ht="38.25" x14ac:dyDescent="0.2">
      <c r="B43" s="28" t="s">
        <v>75</v>
      </c>
      <c r="C43" s="29" t="s">
        <v>76</v>
      </c>
      <c r="D43" s="30" t="s">
        <v>77</v>
      </c>
      <c r="E43" s="28">
        <v>1449.1</v>
      </c>
      <c r="F43" s="31">
        <v>11.7</v>
      </c>
      <c r="G43" s="40">
        <f t="shared" si="2"/>
        <v>77.102999999999994</v>
      </c>
      <c r="H43" s="31">
        <v>16954.47</v>
      </c>
      <c r="I43" s="40">
        <f t="shared" si="3"/>
        <v>111729.95729999998</v>
      </c>
    </row>
    <row r="44" spans="2:9" ht="51" x14ac:dyDescent="0.2">
      <c r="B44" s="28" t="s">
        <v>78</v>
      </c>
      <c r="C44" s="29" t="s">
        <v>79</v>
      </c>
      <c r="D44" s="30" t="s">
        <v>17</v>
      </c>
      <c r="E44" s="28">
        <v>2.7523200000000001</v>
      </c>
      <c r="F44" s="31">
        <v>60.12</v>
      </c>
      <c r="G44" s="40">
        <f t="shared" si="2"/>
        <v>396.19079999999997</v>
      </c>
      <c r="H44" s="31">
        <v>165.47</v>
      </c>
      <c r="I44" s="40">
        <f t="shared" si="3"/>
        <v>1090.443862656</v>
      </c>
    </row>
    <row r="45" spans="2:9" ht="38.25" x14ac:dyDescent="0.2">
      <c r="B45" s="28" t="s">
        <v>80</v>
      </c>
      <c r="C45" s="29" t="s">
        <v>81</v>
      </c>
      <c r="D45" s="30" t="s">
        <v>17</v>
      </c>
      <c r="E45" s="28">
        <v>1.421</v>
      </c>
      <c r="F45" s="31">
        <v>146.9</v>
      </c>
      <c r="G45" s="40">
        <f t="shared" si="2"/>
        <v>968.07100000000003</v>
      </c>
      <c r="H45" s="31">
        <v>208.74</v>
      </c>
      <c r="I45" s="40">
        <f t="shared" si="3"/>
        <v>1375.6288910000001</v>
      </c>
    </row>
    <row r="46" spans="2:9" ht="38.25" x14ac:dyDescent="0.2">
      <c r="B46" s="28" t="s">
        <v>82</v>
      </c>
      <c r="C46" s="29" t="s">
        <v>83</v>
      </c>
      <c r="D46" s="30" t="s">
        <v>17</v>
      </c>
      <c r="E46" s="28">
        <v>660.78959999999995</v>
      </c>
      <c r="F46" s="31">
        <v>108.4</v>
      </c>
      <c r="G46" s="40">
        <f t="shared" si="2"/>
        <v>714.35599999999999</v>
      </c>
      <c r="H46" s="31">
        <v>71629.59</v>
      </c>
      <c r="I46" s="40">
        <f t="shared" si="3"/>
        <v>472039.01549759996</v>
      </c>
    </row>
    <row r="47" spans="2:9" ht="38.25" x14ac:dyDescent="0.2">
      <c r="B47" s="28" t="s">
        <v>84</v>
      </c>
      <c r="C47" s="29" t="s">
        <v>85</v>
      </c>
      <c r="D47" s="30" t="s">
        <v>17</v>
      </c>
      <c r="E47" s="28">
        <v>1.7769999999999999</v>
      </c>
      <c r="F47" s="31">
        <v>103</v>
      </c>
      <c r="G47" s="40">
        <f t="shared" si="2"/>
        <v>678.77</v>
      </c>
      <c r="H47" s="31">
        <v>183.03</v>
      </c>
      <c r="I47" s="40">
        <f t="shared" si="3"/>
        <v>1206.1742899999999</v>
      </c>
    </row>
    <row r="48" spans="2:9" ht="38.25" x14ac:dyDescent="0.2">
      <c r="B48" s="28" t="s">
        <v>86</v>
      </c>
      <c r="C48" s="29" t="s">
        <v>87</v>
      </c>
      <c r="D48" s="30" t="s">
        <v>17</v>
      </c>
      <c r="E48" s="28">
        <v>398.5025</v>
      </c>
      <c r="F48" s="31">
        <v>59.99</v>
      </c>
      <c r="G48" s="40">
        <f t="shared" si="2"/>
        <v>395.33409999999998</v>
      </c>
      <c r="H48" s="31">
        <v>23906.16</v>
      </c>
      <c r="I48" s="40">
        <f t="shared" si="3"/>
        <v>157541.62718524999</v>
      </c>
    </row>
    <row r="49" spans="1:14" ht="38.25" x14ac:dyDescent="0.2">
      <c r="B49" s="28" t="s">
        <v>88</v>
      </c>
      <c r="C49" s="29" t="s">
        <v>89</v>
      </c>
      <c r="D49" s="30" t="s">
        <v>14</v>
      </c>
      <c r="E49" s="28">
        <v>169.54470000000001</v>
      </c>
      <c r="F49" s="31">
        <v>491.01</v>
      </c>
      <c r="G49" s="40">
        <f t="shared" si="2"/>
        <v>3235.7558999999997</v>
      </c>
      <c r="H49" s="31">
        <v>83248.14</v>
      </c>
      <c r="I49" s="40">
        <f t="shared" si="3"/>
        <v>548605.26333872997</v>
      </c>
    </row>
    <row r="50" spans="1:14" ht="38.25" x14ac:dyDescent="0.2">
      <c r="B50" s="28" t="s">
        <v>90</v>
      </c>
      <c r="C50" s="29" t="s">
        <v>91</v>
      </c>
      <c r="D50" s="30" t="s">
        <v>14</v>
      </c>
      <c r="E50" s="28">
        <v>264.31583999999998</v>
      </c>
      <c r="F50" s="31">
        <v>460</v>
      </c>
      <c r="G50" s="40">
        <f>F50*6.59</f>
        <v>3031.4</v>
      </c>
      <c r="H50" s="31">
        <v>121585.29</v>
      </c>
      <c r="I50" s="40">
        <f t="shared" si="3"/>
        <v>801247.03737599996</v>
      </c>
    </row>
    <row r="51" spans="1:14" ht="38.25" x14ac:dyDescent="0.2">
      <c r="B51" s="28" t="s">
        <v>92</v>
      </c>
      <c r="C51" s="29" t="s">
        <v>93</v>
      </c>
      <c r="D51" s="30" t="s">
        <v>17</v>
      </c>
      <c r="E51" s="28">
        <v>0.24</v>
      </c>
      <c r="F51" s="31">
        <v>600</v>
      </c>
      <c r="G51" s="40">
        <f t="shared" si="2"/>
        <v>3954</v>
      </c>
      <c r="H51" s="31">
        <v>144</v>
      </c>
      <c r="I51" s="40">
        <f t="shared" si="3"/>
        <v>948.95999999999992</v>
      </c>
    </row>
    <row r="52" spans="1:14" ht="38.25" x14ac:dyDescent="0.2">
      <c r="B52" s="28" t="s">
        <v>94</v>
      </c>
      <c r="C52" s="29" t="s">
        <v>95</v>
      </c>
      <c r="D52" s="30" t="s">
        <v>40</v>
      </c>
      <c r="E52" s="28">
        <v>32</v>
      </c>
      <c r="F52" s="31">
        <v>22.36</v>
      </c>
      <c r="G52" s="40">
        <f t="shared" si="2"/>
        <v>147.35239999999999</v>
      </c>
      <c r="H52" s="31">
        <v>715.52</v>
      </c>
      <c r="I52" s="40">
        <f t="shared" si="3"/>
        <v>4715.2767999999996</v>
      </c>
    </row>
    <row r="53" spans="1:14" ht="38.25" x14ac:dyDescent="0.2">
      <c r="B53" s="28" t="s">
        <v>96</v>
      </c>
      <c r="C53" s="29" t="s">
        <v>97</v>
      </c>
      <c r="D53" s="30" t="s">
        <v>40</v>
      </c>
      <c r="E53" s="28">
        <v>460</v>
      </c>
      <c r="F53" s="31">
        <v>63.12</v>
      </c>
      <c r="G53" s="40">
        <f t="shared" si="2"/>
        <v>415.96079999999995</v>
      </c>
      <c r="H53" s="31">
        <v>29035.200000000001</v>
      </c>
      <c r="I53" s="40">
        <f t="shared" si="3"/>
        <v>191341.96799999996</v>
      </c>
    </row>
    <row r="54" spans="1:14" ht="63.75" x14ac:dyDescent="0.2">
      <c r="B54" s="28" t="s">
        <v>98</v>
      </c>
      <c r="C54" s="29" t="s">
        <v>99</v>
      </c>
      <c r="D54" s="30" t="s">
        <v>57</v>
      </c>
      <c r="E54" s="28">
        <v>74.400000000000006</v>
      </c>
      <c r="F54" s="31">
        <v>73.12</v>
      </c>
      <c r="G54" s="40">
        <f t="shared" si="2"/>
        <v>481.86080000000004</v>
      </c>
      <c r="H54" s="31">
        <v>5440.13</v>
      </c>
      <c r="I54" s="40">
        <f t="shared" si="3"/>
        <v>35850.443520000008</v>
      </c>
    </row>
    <row r="55" spans="1:14" ht="63.75" x14ac:dyDescent="0.2">
      <c r="B55" s="28" t="s">
        <v>100</v>
      </c>
      <c r="C55" s="29" t="s">
        <v>101</v>
      </c>
      <c r="D55" s="30" t="s">
        <v>57</v>
      </c>
      <c r="E55" s="28">
        <v>33</v>
      </c>
      <c r="F55" s="31">
        <v>106.21</v>
      </c>
      <c r="G55" s="40">
        <f t="shared" si="2"/>
        <v>699.92389999999989</v>
      </c>
      <c r="H55" s="31">
        <v>3504.93</v>
      </c>
      <c r="I55" s="40">
        <f t="shared" si="3"/>
        <v>23097.488699999998</v>
      </c>
    </row>
    <row r="56" spans="1:14" x14ac:dyDescent="0.2">
      <c r="B56" s="32" t="s">
        <v>102</v>
      </c>
      <c r="C56" s="33" t="s">
        <v>103</v>
      </c>
      <c r="D56" s="34"/>
      <c r="E56" s="32" t="s">
        <v>102</v>
      </c>
      <c r="F56" s="35"/>
      <c r="G56" s="41"/>
      <c r="H56" s="50">
        <f>SUM(H15:H55)</f>
        <v>852937.72000000009</v>
      </c>
      <c r="I56" s="50">
        <f>SUM(I15:I55)</f>
        <v>5855280.1477590632</v>
      </c>
    </row>
    <row r="57" spans="1:14" x14ac:dyDescent="0.2">
      <c r="B57" s="8"/>
      <c r="C57" s="6"/>
      <c r="D57" s="7"/>
      <c r="E57" s="8"/>
      <c r="F57" s="9"/>
      <c r="G57" s="37"/>
      <c r="H57" s="9"/>
      <c r="I57" s="37"/>
    </row>
    <row r="58" spans="1:14" x14ac:dyDescent="0.2">
      <c r="A58" s="51"/>
      <c r="B58" s="52" t="s">
        <v>108</v>
      </c>
      <c r="C58" s="52"/>
      <c r="D58" s="53"/>
      <c r="E58" s="54"/>
      <c r="F58" s="55"/>
      <c r="G58" s="55"/>
      <c r="H58" s="55"/>
      <c r="I58" s="55"/>
      <c r="J58" s="55"/>
      <c r="K58" s="55"/>
      <c r="L58" s="55"/>
      <c r="M58" s="55"/>
      <c r="N58" s="55"/>
    </row>
    <row r="59" spans="1:14" ht="45" customHeight="1" x14ac:dyDescent="0.2">
      <c r="A59" s="51"/>
      <c r="B59" s="56" t="s">
        <v>109</v>
      </c>
      <c r="C59" s="56"/>
      <c r="D59" s="53"/>
      <c r="E59" s="54"/>
      <c r="F59" s="55"/>
      <c r="G59" s="55"/>
      <c r="H59" s="55"/>
      <c r="I59" s="55"/>
      <c r="J59" s="55"/>
      <c r="K59" s="55"/>
      <c r="L59" s="55"/>
      <c r="M59" s="55"/>
      <c r="N59" s="55"/>
    </row>
  </sheetData>
  <mergeCells count="15">
    <mergeCell ref="B2:I3"/>
    <mergeCell ref="C6:H6"/>
    <mergeCell ref="B58:C58"/>
    <mergeCell ref="B59:C59"/>
    <mergeCell ref="B12:I12"/>
    <mergeCell ref="B13:I13"/>
    <mergeCell ref="B14:I14"/>
    <mergeCell ref="I9:I10"/>
    <mergeCell ref="B4:I5"/>
    <mergeCell ref="B8:B10"/>
    <mergeCell ref="C8:C10"/>
    <mergeCell ref="D8:D10"/>
    <mergeCell ref="E8:E10"/>
    <mergeCell ref="F8:G8"/>
    <mergeCell ref="H8:I8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2021-06-24T10:17:03Z</cp:lastPrinted>
  <dcterms:created xsi:type="dcterms:W3CDTF">2003-01-28T12:33:10Z</dcterms:created>
  <dcterms:modified xsi:type="dcterms:W3CDTF">2021-11-02T05:19:21Z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