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СДО\2019 - 2022 ИП\ИП 2019-2020\5.3.1 Рек комплекса биологической доочистки ГОКС\II этап (после эксперт)  на торги\Ведомости ресурсов\"/>
    </mc:Choice>
  </mc:AlternateContent>
  <bookViews>
    <workbookView xWindow="0" yWindow="0" windowWidth="21600" windowHeight="9735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G49" i="8" l="1"/>
  <c r="H49" i="8" l="1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15" i="8"/>
  <c r="G45" i="8"/>
  <c r="G44" i="8"/>
  <c r="G43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6" i="8"/>
  <c r="G47" i="8"/>
  <c r="G48" i="8"/>
  <c r="G15" i="8"/>
</calcChain>
</file>

<file path=xl/comments1.xml><?xml version="1.0" encoding="utf-8"?>
<comments xmlns="http://schemas.openxmlformats.org/spreadsheetml/2006/main">
  <authors>
    <author>&lt;&gt;</author>
  </authors>
  <commentList>
    <comment ref="A5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<sst xmlns="http://schemas.openxmlformats.org/spreadsheetml/2006/main" count="122" uniqueCount="97">
  <si>
    <t>Наименование</t>
  </si>
  <si>
    <t>Ед. изм.</t>
  </si>
  <si>
    <t>Сметная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</si>
  <si>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</si>
  <si>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</si>
  <si>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</si>
  <si>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</si>
  <si>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</si>
  <si>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01.2.01.02-0042</t>
  </si>
  <si>
    <t>Битумы нефтяные строительные кровельные БНК-90/30</t>
  </si>
  <si>
    <t>т</t>
  </si>
  <si>
    <t>01.3.01.01-0001</t>
  </si>
  <si>
    <t>Бензин авиационный Б-70</t>
  </si>
  <si>
    <t>01.3.01.05-0009</t>
  </si>
  <si>
    <t>Парафин нефтяной твердый Т-1</t>
  </si>
  <si>
    <t>01.3.01.06-0034</t>
  </si>
  <si>
    <t>Смазка графитомедистая</t>
  </si>
  <si>
    <t>кг</t>
  </si>
  <si>
    <t>01.3.01.08-0002</t>
  </si>
  <si>
    <t>Топливо дизельное из малосернистых нефтей</t>
  </si>
  <si>
    <t>01.3.05.23-0171</t>
  </si>
  <si>
    <t>Сода кальцинированная (натрий углекислый) техническая</t>
  </si>
  <si>
    <t>01.4.03.01-0002</t>
  </si>
  <si>
    <t>Бентонит Red Star IT Gel</t>
  </si>
  <si>
    <t>01.4.03.03-0031</t>
  </si>
  <si>
    <t>Полимер универсальный для стабилизации буровых скважин</t>
  </si>
  <si>
    <t>01.7.03.01-0001</t>
  </si>
  <si>
    <t>Вода</t>
  </si>
  <si>
    <t>м3</t>
  </si>
  <si>
    <t>01.7.06.07-0002</t>
  </si>
  <si>
    <t>Лента монтажная, тип ЛМ-5</t>
  </si>
  <si>
    <t>10 м</t>
  </si>
  <si>
    <t>01.7.07.29-0031</t>
  </si>
  <si>
    <t>Каболка</t>
  </si>
  <si>
    <t>01.7.15.06-0111</t>
  </si>
  <si>
    <t>Гвозди строительные</t>
  </si>
  <si>
    <t>01.7.19.02-0031</t>
  </si>
  <si>
    <t>Кольца резиновые для хризотилцементных напорных муфт САМ</t>
  </si>
  <si>
    <t>02.3.01.02-0015</t>
  </si>
  <si>
    <t>Песок природный для строительных: работ средний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</si>
  <si>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</si>
  <si>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</si>
  <si>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</si>
  <si>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</si>
  <si>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05.1.01.10-0068</t>
  </si>
  <si>
    <t>Лоток Л5а-8, бетон В15 (М200), объем 0,44 м3, расход арматуры 18,32 кг</t>
  </si>
  <si>
    <t>шт</t>
  </si>
  <si>
    <t>05.1.06.09-0032</t>
  </si>
  <si>
    <t>Плиты перекрытия П5-8а, бетон B15, объем 0,16 м3, расход арматуры 14,8 кг</t>
  </si>
  <si>
    <t>08.3.07.01-0076</t>
  </si>
  <si>
    <t>Прокат полосовой, горячекатаный, марка стали Ст3сп, ширина 50-200 мм, толщина 4-5 мм</t>
  </si>
  <si>
    <t>08.3.08.02-0052</t>
  </si>
  <si>
    <t>Уголок горячекатаный, марка стали ВСт3кп2, размер 50х50х5 мм</t>
  </si>
  <si>
    <t>10.3.02.03-0011</t>
  </si>
  <si>
    <t>Припои оловянно-свинцовые бессурьмянистые, марка ПОС30</t>
  </si>
  <si>
    <t>11.1.03.01-0079</t>
  </si>
  <si>
    <t>Бруски обрезные, хвойных пород, длина 4-6,5 м, ширина 75-150 мм, толщина 40-75 мм, сорт III</t>
  </si>
  <si>
    <t>11.1.03.06-0091</t>
  </si>
  <si>
    <t>Доска обрезная, хвойных пород, ширина 75-150 мм, толщина 32-40 мм, длина 4-6,5 м, сорт III</t>
  </si>
  <si>
    <t>14.4.02.09-0001</t>
  </si>
  <si>
    <t>Краска</t>
  </si>
  <si>
    <t>14.4.03.03-0002</t>
  </si>
  <si>
    <t>Лак битумный БТ-123</t>
  </si>
  <si>
    <t>20.2.01.05-0009</t>
  </si>
  <si>
    <t>Гильзы кабельные медные ГМ 70</t>
  </si>
  <si>
    <t>100 шт</t>
  </si>
  <si>
    <t>24.3.03.13-0019</t>
  </si>
  <si>
    <t>Трубы напорные полиэтиленовые ПЭ100, стандартное размерное отношение SDR11 номинальный наружный диаметр 500 мм, толщина стенки 45,4 мм</t>
  </si>
  <si>
    <t>м</t>
  </si>
  <si>
    <t>999-9950</t>
  </si>
  <si>
    <t>Вспомогательные ненормируемые ресурсы (2% от Оплаты труда рабочих)</t>
  </si>
  <si>
    <t>руб</t>
  </si>
  <si>
    <t>ТЦ_20.2.02.07_78_7804526950_21.05.2021_02</t>
  </si>
  <si>
    <t>Плита для защиты кабеля ПЗК с надписью "Осторожно кабель" 360х48 (п. 690 КА)</t>
  </si>
  <si>
    <t>ТЦ_20.2.09.00_78_7811483520_20.05.2021_02</t>
  </si>
  <si>
    <t>Муфта соединительная для кабеля с бумажной изоляцией, с болтовыми соединителями, 6кВ 3СТп-6-150/240(Б) (п. 689 КА)</t>
  </si>
  <si>
    <t>ТЦ_21.1.06.08_77_7707707132_21.05.2021_02</t>
  </si>
  <si>
    <t>Кабель силовой с алюминиевыми жилами с пропитанной бумажной изоляцией, в алюминиевой оболочке, в броне из стальных лент, 6 кВ, ААБл-6  3х150 (п. 688 КА)</t>
  </si>
  <si>
    <t>ФССЦ-02.3.01.02-0033</t>
  </si>
  <si>
    <t>Песок природный обогащенный для строительных работ средний</t>
  </si>
  <si>
    <t>ФССЦ-06.1.01.05-0037</t>
  </si>
  <si>
    <t>Кирпич керамический одинарный, марка 150, размер 250x120x65 мм</t>
  </si>
  <si>
    <t>1000 шт</t>
  </si>
  <si>
    <t>ФССЦ-24.2.05.01-0001</t>
  </si>
  <si>
    <t>Трубы хризотилцементные безнапорные, номинальный диаметр 100 мм</t>
  </si>
  <si>
    <t/>
  </si>
  <si>
    <t>Итого "Материалы"</t>
  </si>
  <si>
    <t>Сооружения доочистки. Реконструкция комплекса биологической доочистки сточных вод от биогенных элементов, г.о. Самара, производительностью 640,0 тыс.м3/сут. Этап II</t>
  </si>
  <si>
    <t>Стоимость в базисных ценах</t>
  </si>
  <si>
    <t>Стоимость в текущих ценах</t>
  </si>
  <si>
    <t>На единицу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</si>
  <si>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</si>
  <si>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</si>
  <si>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Составил:______________О.А. Молодцова</t>
  </si>
  <si>
    <t>Всего в текущих ценах, руб без НДС</t>
  </si>
  <si>
    <t>СВОДНАЯ ВЕДОМОСТЬ РЕСУРСОВ 01-01</t>
  </si>
  <si>
    <t>Вынос сетей (инв. № 1291)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</si>
</sst>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u/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2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6" fillId="0" borderId="0" xfId="23" applyFont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 vertical="top" wrapText="1"/>
    </xf>
    <xf numFmtId="0" fontId="14" fillId="0" borderId="0" xfId="0" applyFont="1"/>
    <xf numFmtId="0" fontId="14" fillId="0" borderId="0" xfId="24" applyFont="1">
      <alignment horizontal="left" vertical="top"/>
    </xf>
    <xf numFmtId="49" fontId="14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6" fillId="0" borderId="0" xfId="23" applyFont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0" xfId="23" applyFont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4" fontId="10" fillId="0" borderId="1" xfId="27" applyFont="1" applyBorder="1" applyAlignment="1">
      <alignment vertical="top" wrapText="1"/>
    </xf>
    <xf numFmtId="44" fontId="10" fillId="0" borderId="1" xfId="27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N55"/>
  <sheetViews>
    <sheetView showGridLines="0" tabSelected="1" topLeftCell="B44" zoomScaleNormal="100" workbookViewId="0">
      <selection activeCell="G49" sqref="G49:H49"/>
    </sheetView>
  </sheetViews>
  <sheetFormatPr defaultRowHeight="12.75" x14ac:dyDescent="0.2"/>
  <cols>
    <col min="1" max="1" width="0" style="2" hidden="1" customWidth="1"/>
    <col min="2" max="2" width="12.7109375" style="1" customWidth="1"/>
    <col min="3" max="3" width="49.85546875" style="2" customWidth="1"/>
    <col min="4" max="4" width="12.28515625" style="2" customWidth="1"/>
    <col min="5" max="5" width="10.7109375" style="1" customWidth="1"/>
    <col min="6" max="6" width="14.7109375" style="2" customWidth="1"/>
    <col min="7" max="7" width="15.42578125" style="2" customWidth="1"/>
    <col min="8" max="8" width="15.85546875" style="2" customWidth="1"/>
    <col min="9" max="9" width="10.7109375" style="11" customWidth="1"/>
    <col min="10" max="10" width="9.140625" style="2" customWidth="1"/>
    <col min="11" max="11" width="7" style="2" customWidth="1"/>
    <col min="12" max="12" width="7.140625" style="2" customWidth="1"/>
    <col min="13" max="16384" width="9.140625" style="2"/>
  </cols>
  <sheetData>
    <row r="1" spans="2:12" ht="12.75" customHeight="1" x14ac:dyDescent="0.2">
      <c r="B1" s="36" t="s">
        <v>87</v>
      </c>
      <c r="C1" s="36"/>
      <c r="D1" s="36"/>
      <c r="E1" s="36"/>
      <c r="F1" s="36"/>
      <c r="G1" s="36"/>
      <c r="H1" s="36"/>
    </row>
    <row r="2" spans="2:12" ht="21.75" customHeight="1" x14ac:dyDescent="0.2">
      <c r="B2" s="36"/>
      <c r="C2" s="36"/>
      <c r="D2" s="36"/>
      <c r="E2" s="36"/>
      <c r="F2" s="36"/>
      <c r="G2" s="36"/>
      <c r="H2" s="36"/>
    </row>
    <row r="4" spans="2:12" ht="15.75" x14ac:dyDescent="0.2">
      <c r="B4" s="46" t="s">
        <v>95</v>
      </c>
      <c r="C4" s="46"/>
      <c r="D4" s="46"/>
      <c r="E4" s="46"/>
      <c r="F4" s="46"/>
      <c r="G4" s="46"/>
      <c r="H4" s="12"/>
      <c r="I4" s="2"/>
    </row>
    <row r="5" spans="2:12" ht="15" customHeight="1" x14ac:dyDescent="0.2">
      <c r="B5" s="53" t="s">
        <v>96</v>
      </c>
      <c r="C5" s="53"/>
      <c r="D5" s="53"/>
      <c r="E5" s="53"/>
      <c r="F5" s="53"/>
      <c r="G5" s="53"/>
      <c r="H5" s="20"/>
      <c r="I5" s="2"/>
    </row>
    <row r="6" spans="2:12" ht="15" customHeight="1" x14ac:dyDescent="0.2">
      <c r="B6" s="53"/>
      <c r="C6" s="53"/>
      <c r="D6" s="53"/>
      <c r="E6" s="53"/>
      <c r="F6" s="53"/>
      <c r="G6" s="53"/>
      <c r="H6" s="20"/>
      <c r="I6" s="2"/>
    </row>
    <row r="7" spans="2:12" x14ac:dyDescent="0.2">
      <c r="B7" s="3"/>
      <c r="C7" s="4"/>
      <c r="D7" s="5"/>
      <c r="E7" s="6"/>
      <c r="F7" s="7"/>
      <c r="G7" s="7"/>
      <c r="H7" s="7"/>
      <c r="I7" s="2"/>
      <c r="J7" s="5"/>
      <c r="K7" s="5"/>
      <c r="L7" s="5"/>
    </row>
    <row r="8" spans="2:12" ht="18.75" customHeight="1" x14ac:dyDescent="0.2">
      <c r="B8" s="47" t="s">
        <v>4</v>
      </c>
      <c r="C8" s="43" t="s">
        <v>0</v>
      </c>
      <c r="D8" s="43" t="s">
        <v>1</v>
      </c>
      <c r="E8" s="47" t="s">
        <v>3</v>
      </c>
      <c r="F8" s="50" t="s">
        <v>88</v>
      </c>
      <c r="G8" s="52" t="s">
        <v>89</v>
      </c>
      <c r="H8" s="43" t="s">
        <v>94</v>
      </c>
      <c r="I8" s="2"/>
    </row>
    <row r="9" spans="2:12" ht="20.25" customHeight="1" x14ac:dyDescent="0.2">
      <c r="B9" s="48"/>
      <c r="C9" s="44"/>
      <c r="D9" s="44"/>
      <c r="E9" s="48"/>
      <c r="F9" s="51"/>
      <c r="G9" s="52"/>
      <c r="H9" s="44"/>
      <c r="I9" s="2"/>
    </row>
    <row r="10" spans="2:12" ht="25.5" customHeight="1" x14ac:dyDescent="0.2">
      <c r="B10" s="49"/>
      <c r="C10" s="45"/>
      <c r="D10" s="45"/>
      <c r="E10" s="49"/>
      <c r="F10" s="8" t="s">
        <v>2</v>
      </c>
      <c r="G10" s="8" t="s">
        <v>90</v>
      </c>
      <c r="H10" s="45"/>
      <c r="I10" s="2"/>
    </row>
    <row r="11" spans="2:12" x14ac:dyDescent="0.2">
      <c r="B11" s="13">
        <v>1</v>
      </c>
      <c r="C11" s="13">
        <v>2</v>
      </c>
      <c r="D11" s="13">
        <v>3</v>
      </c>
      <c r="E11" s="14">
        <v>4</v>
      </c>
      <c r="F11" s="13">
        <v>5</v>
      </c>
      <c r="G11" s="13">
        <v>6</v>
      </c>
      <c r="H11" s="9">
        <v>7</v>
      </c>
      <c r="I11" s="2"/>
    </row>
    <row r="12" spans="2:12" ht="17.850000000000001" customHeight="1" x14ac:dyDescent="0.2">
      <c r="B12" s="39" t="s">
        <v>5</v>
      </c>
      <c r="C12" s="40"/>
      <c r="D12" s="40"/>
      <c r="E12" s="40"/>
      <c r="F12" s="40"/>
      <c r="G12" s="40"/>
      <c r="H12" s="21"/>
      <c r="I12" s="7"/>
      <c r="J12" s="10"/>
      <c r="K12" s="10"/>
      <c r="L12" s="10"/>
    </row>
    <row r="13" spans="2:12" ht="17.850000000000001" customHeight="1" x14ac:dyDescent="0.2">
      <c r="B13" s="39" t="s">
        <v>6</v>
      </c>
      <c r="C13" s="40"/>
      <c r="D13" s="40"/>
      <c r="E13" s="40"/>
      <c r="F13" s="40"/>
      <c r="G13" s="40"/>
      <c r="H13" s="21"/>
      <c r="I13" s="7"/>
      <c r="J13" s="10"/>
      <c r="K13" s="10"/>
      <c r="L13" s="10"/>
    </row>
    <row r="14" spans="2:12" ht="17.850000000000001" customHeight="1" x14ac:dyDescent="0.2">
      <c r="B14" s="41" t="s">
        <v>7</v>
      </c>
      <c r="C14" s="42"/>
      <c r="D14" s="42"/>
      <c r="E14" s="42"/>
      <c r="F14" s="42"/>
      <c r="G14" s="42"/>
      <c r="H14" s="22"/>
      <c r="I14" s="7"/>
      <c r="J14" s="10"/>
      <c r="K14" s="10"/>
      <c r="L14" s="10"/>
    </row>
    <row r="15" spans="2:12" ht="25.5" x14ac:dyDescent="0.2">
      <c r="B15" s="15" t="s">
        <v>8</v>
      </c>
      <c r="C15" s="16" t="s">
        <v>9</v>
      </c>
      <c r="D15" s="17" t="s">
        <v>10</v>
      </c>
      <c r="E15" s="15">
        <v>2.21408</v>
      </c>
      <c r="F15" s="18">
        <v>1412.5</v>
      </c>
      <c r="G15" s="23">
        <f>F15*6.59</f>
        <v>9308.375</v>
      </c>
      <c r="H15" s="23">
        <f>E15*G15</f>
        <v>20609.486919999999</v>
      </c>
      <c r="I15" s="7"/>
      <c r="J15" s="10"/>
      <c r="K15" s="10"/>
      <c r="L15" s="10"/>
    </row>
    <row r="16" spans="2:12" ht="25.5" x14ac:dyDescent="0.2">
      <c r="B16" s="15" t="s">
        <v>11</v>
      </c>
      <c r="C16" s="16" t="s">
        <v>12</v>
      </c>
      <c r="D16" s="17" t="s">
        <v>10</v>
      </c>
      <c r="E16" s="15">
        <v>3.2000000000000002E-3</v>
      </c>
      <c r="F16" s="18">
        <v>4488.3999999999996</v>
      </c>
      <c r="G16" s="23">
        <f t="shared" ref="G16:G48" si="0">F16*6.59</f>
        <v>29578.555999999997</v>
      </c>
      <c r="H16" s="23">
        <f t="shared" ref="H16:H48" si="1">E16*G16</f>
        <v>94.651379199999994</v>
      </c>
      <c r="I16" s="7"/>
      <c r="J16" s="10"/>
      <c r="K16" s="10"/>
      <c r="L16" s="10"/>
    </row>
    <row r="17" spans="2:12" ht="25.5" x14ac:dyDescent="0.2">
      <c r="B17" s="15" t="s">
        <v>13</v>
      </c>
      <c r="C17" s="16" t="s">
        <v>14</v>
      </c>
      <c r="D17" s="17" t="s">
        <v>10</v>
      </c>
      <c r="E17" s="15">
        <v>8.0000000000000007E-5</v>
      </c>
      <c r="F17" s="18">
        <v>8105.71</v>
      </c>
      <c r="G17" s="23">
        <f t="shared" si="0"/>
        <v>53416.628899999996</v>
      </c>
      <c r="H17" s="23">
        <f t="shared" si="1"/>
        <v>4.2733303119999997</v>
      </c>
      <c r="I17" s="7"/>
      <c r="J17" s="10"/>
      <c r="K17" s="10"/>
      <c r="L17" s="10"/>
    </row>
    <row r="18" spans="2:12" ht="25.5" x14ac:dyDescent="0.2">
      <c r="B18" s="15" t="s">
        <v>15</v>
      </c>
      <c r="C18" s="16" t="s">
        <v>16</v>
      </c>
      <c r="D18" s="17" t="s">
        <v>17</v>
      </c>
      <c r="E18" s="15">
        <v>0.93440000000000001</v>
      </c>
      <c r="F18" s="18">
        <v>12.8</v>
      </c>
      <c r="G18" s="23">
        <f t="shared" si="0"/>
        <v>84.352000000000004</v>
      </c>
      <c r="H18" s="23">
        <f t="shared" si="1"/>
        <v>78.818508800000004</v>
      </c>
      <c r="I18" s="7"/>
      <c r="J18" s="10"/>
      <c r="K18" s="10"/>
      <c r="L18" s="10"/>
    </row>
    <row r="19" spans="2:12" ht="25.5" x14ac:dyDescent="0.2">
      <c r="B19" s="15" t="s">
        <v>18</v>
      </c>
      <c r="C19" s="16" t="s">
        <v>19</v>
      </c>
      <c r="D19" s="17" t="s">
        <v>10</v>
      </c>
      <c r="E19" s="15">
        <v>0.110704</v>
      </c>
      <c r="F19" s="18">
        <v>6250</v>
      </c>
      <c r="G19" s="23">
        <f t="shared" si="0"/>
        <v>41187.5</v>
      </c>
      <c r="H19" s="23">
        <f t="shared" si="1"/>
        <v>4559.6210000000001</v>
      </c>
      <c r="I19" s="7"/>
      <c r="J19" s="10"/>
      <c r="K19" s="10"/>
      <c r="L19" s="10"/>
    </row>
    <row r="20" spans="2:12" ht="25.5" x14ac:dyDescent="0.2">
      <c r="B20" s="15" t="s">
        <v>20</v>
      </c>
      <c r="C20" s="16" t="s">
        <v>21</v>
      </c>
      <c r="D20" s="17" t="s">
        <v>10</v>
      </c>
      <c r="E20" s="15">
        <v>4.5999999999999999E-2</v>
      </c>
      <c r="F20" s="18">
        <v>1865</v>
      </c>
      <c r="G20" s="23">
        <f t="shared" si="0"/>
        <v>12290.35</v>
      </c>
      <c r="H20" s="23">
        <f t="shared" si="1"/>
        <v>565.35609999999997</v>
      </c>
      <c r="I20" s="7"/>
      <c r="J20" s="10"/>
      <c r="K20" s="10"/>
      <c r="L20" s="10"/>
    </row>
    <row r="21" spans="2:12" ht="25.5" x14ac:dyDescent="0.2">
      <c r="B21" s="15" t="s">
        <v>22</v>
      </c>
      <c r="C21" s="16" t="s">
        <v>23</v>
      </c>
      <c r="D21" s="17" t="s">
        <v>17</v>
      </c>
      <c r="E21" s="15">
        <v>3584</v>
      </c>
      <c r="F21" s="18">
        <v>8.8699999999999992</v>
      </c>
      <c r="G21" s="23">
        <f t="shared" si="0"/>
        <v>58.453299999999992</v>
      </c>
      <c r="H21" s="23">
        <f t="shared" si="1"/>
        <v>209496.62719999996</v>
      </c>
      <c r="I21" s="7"/>
      <c r="J21" s="10"/>
      <c r="K21" s="10"/>
      <c r="L21" s="10"/>
    </row>
    <row r="22" spans="2:12" ht="25.5" x14ac:dyDescent="0.2">
      <c r="B22" s="15" t="s">
        <v>24</v>
      </c>
      <c r="C22" s="16" t="s">
        <v>25</v>
      </c>
      <c r="D22" s="17" t="s">
        <v>17</v>
      </c>
      <c r="E22" s="15">
        <v>188</v>
      </c>
      <c r="F22" s="18">
        <v>69.28</v>
      </c>
      <c r="G22" s="23">
        <f t="shared" si="0"/>
        <v>456.55520000000001</v>
      </c>
      <c r="H22" s="23">
        <f t="shared" si="1"/>
        <v>85832.377600000007</v>
      </c>
      <c r="I22" s="7"/>
      <c r="J22" s="10"/>
      <c r="K22" s="10"/>
      <c r="L22" s="10"/>
    </row>
    <row r="23" spans="2:12" ht="25.5" x14ac:dyDescent="0.2">
      <c r="B23" s="15" t="s">
        <v>26</v>
      </c>
      <c r="C23" s="16" t="s">
        <v>27</v>
      </c>
      <c r="D23" s="17" t="s">
        <v>28</v>
      </c>
      <c r="E23" s="15">
        <v>71.28</v>
      </c>
      <c r="F23" s="18">
        <v>2.44</v>
      </c>
      <c r="G23" s="23">
        <f t="shared" si="0"/>
        <v>16.079599999999999</v>
      </c>
      <c r="H23" s="23">
        <f t="shared" si="1"/>
        <v>1146.1538880000001</v>
      </c>
      <c r="I23" s="7"/>
      <c r="J23" s="10"/>
      <c r="K23" s="10"/>
      <c r="L23" s="10"/>
    </row>
    <row r="24" spans="2:12" ht="25.5" x14ac:dyDescent="0.2">
      <c r="B24" s="15" t="s">
        <v>29</v>
      </c>
      <c r="C24" s="16" t="s">
        <v>30</v>
      </c>
      <c r="D24" s="17" t="s">
        <v>31</v>
      </c>
      <c r="E24" s="15">
        <v>0.66432000000000002</v>
      </c>
      <c r="F24" s="18">
        <v>6.9</v>
      </c>
      <c r="G24" s="23">
        <f t="shared" si="0"/>
        <v>45.471000000000004</v>
      </c>
      <c r="H24" s="23">
        <f t="shared" si="1"/>
        <v>30.207294720000004</v>
      </c>
      <c r="I24" s="7"/>
      <c r="J24" s="10"/>
      <c r="K24" s="10"/>
      <c r="L24" s="10"/>
    </row>
    <row r="25" spans="2:12" ht="25.5" x14ac:dyDescent="0.2">
      <c r="B25" s="15" t="s">
        <v>32</v>
      </c>
      <c r="C25" s="16" t="s">
        <v>33</v>
      </c>
      <c r="D25" s="17" t="s">
        <v>10</v>
      </c>
      <c r="E25" s="15">
        <v>5.3359999999999998E-2</v>
      </c>
      <c r="F25" s="18">
        <v>30030</v>
      </c>
      <c r="G25" s="23">
        <f t="shared" si="0"/>
        <v>197897.69999999998</v>
      </c>
      <c r="H25" s="23">
        <f t="shared" si="1"/>
        <v>10559.821271999999</v>
      </c>
      <c r="I25" s="7"/>
      <c r="J25" s="10"/>
      <c r="K25" s="10"/>
      <c r="L25" s="10"/>
    </row>
    <row r="26" spans="2:12" ht="25.5" x14ac:dyDescent="0.2">
      <c r="B26" s="15" t="s">
        <v>34</v>
      </c>
      <c r="C26" s="16" t="s">
        <v>35</v>
      </c>
      <c r="D26" s="17" t="s">
        <v>10</v>
      </c>
      <c r="E26" s="15">
        <v>3.2559999999999999E-2</v>
      </c>
      <c r="F26" s="18">
        <v>11978</v>
      </c>
      <c r="G26" s="23">
        <f t="shared" si="0"/>
        <v>78935.02</v>
      </c>
      <c r="H26" s="23">
        <f t="shared" si="1"/>
        <v>2570.1242511999999</v>
      </c>
      <c r="I26" s="7"/>
      <c r="J26" s="10"/>
      <c r="K26" s="10"/>
      <c r="L26" s="10"/>
    </row>
    <row r="27" spans="2:12" ht="25.5" x14ac:dyDescent="0.2">
      <c r="B27" s="15" t="s">
        <v>36</v>
      </c>
      <c r="C27" s="16" t="s">
        <v>37</v>
      </c>
      <c r="D27" s="17" t="s">
        <v>17</v>
      </c>
      <c r="E27" s="15">
        <v>37.72</v>
      </c>
      <c r="F27" s="18">
        <v>28.33</v>
      </c>
      <c r="G27" s="23">
        <f t="shared" si="0"/>
        <v>186.69469999999998</v>
      </c>
      <c r="H27" s="23">
        <f t="shared" si="1"/>
        <v>7042.1240839999991</v>
      </c>
      <c r="I27" s="7"/>
      <c r="J27" s="10"/>
      <c r="K27" s="10"/>
      <c r="L27" s="10"/>
    </row>
    <row r="28" spans="2:12" ht="25.5" x14ac:dyDescent="0.2">
      <c r="B28" s="15" t="s">
        <v>38</v>
      </c>
      <c r="C28" s="16" t="s">
        <v>39</v>
      </c>
      <c r="D28" s="17" t="s">
        <v>28</v>
      </c>
      <c r="E28" s="15">
        <v>48.4</v>
      </c>
      <c r="F28" s="18">
        <v>55.26</v>
      </c>
      <c r="G28" s="23">
        <f t="shared" si="0"/>
        <v>364.16339999999997</v>
      </c>
      <c r="H28" s="23">
        <f t="shared" si="1"/>
        <v>17625.508559999998</v>
      </c>
      <c r="I28" s="7"/>
      <c r="J28" s="10"/>
      <c r="K28" s="10"/>
      <c r="L28" s="10"/>
    </row>
    <row r="29" spans="2:12" ht="25.5" x14ac:dyDescent="0.2">
      <c r="B29" s="15" t="s">
        <v>40</v>
      </c>
      <c r="C29" s="16" t="s">
        <v>41</v>
      </c>
      <c r="D29" s="17" t="s">
        <v>28</v>
      </c>
      <c r="E29" s="15">
        <v>0.75480000000000003</v>
      </c>
      <c r="F29" s="18">
        <v>485.9</v>
      </c>
      <c r="G29" s="23">
        <f t="shared" si="0"/>
        <v>3202.0809999999997</v>
      </c>
      <c r="H29" s="23">
        <f t="shared" si="1"/>
        <v>2416.9307387999997</v>
      </c>
      <c r="I29" s="7"/>
      <c r="J29" s="10"/>
      <c r="K29" s="10"/>
      <c r="L29" s="10"/>
    </row>
    <row r="30" spans="2:12" ht="25.5" x14ac:dyDescent="0.2">
      <c r="B30" s="15" t="s">
        <v>42</v>
      </c>
      <c r="C30" s="16" t="s">
        <v>43</v>
      </c>
      <c r="D30" s="17" t="s">
        <v>28</v>
      </c>
      <c r="E30" s="15">
        <v>0.42780000000000001</v>
      </c>
      <c r="F30" s="18">
        <v>519.79999999999995</v>
      </c>
      <c r="G30" s="23">
        <f t="shared" si="0"/>
        <v>3425.4819999999995</v>
      </c>
      <c r="H30" s="23">
        <f t="shared" si="1"/>
        <v>1465.4211995999999</v>
      </c>
      <c r="I30" s="7"/>
      <c r="J30" s="10"/>
      <c r="K30" s="10"/>
      <c r="L30" s="10"/>
    </row>
    <row r="31" spans="2:12" ht="25.5" x14ac:dyDescent="0.2">
      <c r="B31" s="15" t="s">
        <v>44</v>
      </c>
      <c r="C31" s="16" t="s">
        <v>45</v>
      </c>
      <c r="D31" s="17" t="s">
        <v>46</v>
      </c>
      <c r="E31" s="15">
        <v>148</v>
      </c>
      <c r="F31" s="18">
        <v>724.5</v>
      </c>
      <c r="G31" s="23">
        <f t="shared" si="0"/>
        <v>4774.4549999999999</v>
      </c>
      <c r="H31" s="23">
        <f t="shared" si="1"/>
        <v>706619.34</v>
      </c>
      <c r="I31" s="7"/>
      <c r="J31" s="10"/>
      <c r="K31" s="10"/>
      <c r="L31" s="10"/>
    </row>
    <row r="32" spans="2:12" ht="25.5" x14ac:dyDescent="0.2">
      <c r="B32" s="15" t="s">
        <v>47</v>
      </c>
      <c r="C32" s="16" t="s">
        <v>48</v>
      </c>
      <c r="D32" s="17" t="s">
        <v>46</v>
      </c>
      <c r="E32" s="15">
        <v>148</v>
      </c>
      <c r="F32" s="18">
        <v>379.25</v>
      </c>
      <c r="G32" s="23">
        <f t="shared" si="0"/>
        <v>2499.2575000000002</v>
      </c>
      <c r="H32" s="23">
        <f t="shared" si="1"/>
        <v>369890.11000000004</v>
      </c>
      <c r="I32" s="7"/>
      <c r="J32" s="10"/>
      <c r="K32" s="10"/>
      <c r="L32" s="10"/>
    </row>
    <row r="33" spans="2:12" ht="25.5" x14ac:dyDescent="0.2">
      <c r="B33" s="15" t="s">
        <v>49</v>
      </c>
      <c r="C33" s="16" t="s">
        <v>50</v>
      </c>
      <c r="D33" s="17" t="s">
        <v>10</v>
      </c>
      <c r="E33" s="15">
        <v>1.2800000000000001E-3</v>
      </c>
      <c r="F33" s="18">
        <v>5000</v>
      </c>
      <c r="G33" s="23">
        <f t="shared" si="0"/>
        <v>32950</v>
      </c>
      <c r="H33" s="23">
        <f t="shared" si="1"/>
        <v>42.176000000000002</v>
      </c>
      <c r="I33" s="7"/>
      <c r="J33" s="10"/>
      <c r="K33" s="10"/>
      <c r="L33" s="10"/>
    </row>
    <row r="34" spans="2:12" ht="25.5" x14ac:dyDescent="0.2">
      <c r="B34" s="15" t="s">
        <v>51</v>
      </c>
      <c r="C34" s="16" t="s">
        <v>52</v>
      </c>
      <c r="D34" s="17" t="s">
        <v>10</v>
      </c>
      <c r="E34" s="15">
        <v>1.2800000000000001E-2</v>
      </c>
      <c r="F34" s="18">
        <v>5763</v>
      </c>
      <c r="G34" s="23">
        <f t="shared" si="0"/>
        <v>37978.17</v>
      </c>
      <c r="H34" s="23">
        <f t="shared" si="1"/>
        <v>486.12057600000003</v>
      </c>
      <c r="I34" s="7"/>
      <c r="J34" s="10"/>
      <c r="K34" s="10"/>
      <c r="L34" s="10"/>
    </row>
    <row r="35" spans="2:12" ht="25.5" x14ac:dyDescent="0.2">
      <c r="B35" s="15" t="s">
        <v>53</v>
      </c>
      <c r="C35" s="16" t="s">
        <v>54</v>
      </c>
      <c r="D35" s="17" t="s">
        <v>10</v>
      </c>
      <c r="E35" s="15">
        <v>2.32E-3</v>
      </c>
      <c r="F35" s="18">
        <v>68050</v>
      </c>
      <c r="G35" s="23">
        <f t="shared" si="0"/>
        <v>448449.5</v>
      </c>
      <c r="H35" s="23">
        <f t="shared" si="1"/>
        <v>1040.40284</v>
      </c>
      <c r="I35" s="7"/>
      <c r="J35" s="10"/>
      <c r="K35" s="10"/>
      <c r="L35" s="10"/>
    </row>
    <row r="36" spans="2:12" ht="25.5" x14ac:dyDescent="0.2">
      <c r="B36" s="15" t="s">
        <v>55</v>
      </c>
      <c r="C36" s="16" t="s">
        <v>56</v>
      </c>
      <c r="D36" s="17" t="s">
        <v>28</v>
      </c>
      <c r="E36" s="15">
        <v>3.2199999999999999E-2</v>
      </c>
      <c r="F36" s="18">
        <v>1287</v>
      </c>
      <c r="G36" s="23">
        <f t="shared" si="0"/>
        <v>8481.33</v>
      </c>
      <c r="H36" s="23">
        <f t="shared" si="1"/>
        <v>273.09882599999997</v>
      </c>
      <c r="I36" s="7"/>
      <c r="J36" s="10"/>
      <c r="K36" s="10"/>
      <c r="L36" s="10"/>
    </row>
    <row r="37" spans="2:12" ht="25.5" x14ac:dyDescent="0.2">
      <c r="B37" s="15" t="s">
        <v>57</v>
      </c>
      <c r="C37" s="16" t="s">
        <v>58</v>
      </c>
      <c r="D37" s="17" t="s">
        <v>28</v>
      </c>
      <c r="E37" s="15">
        <v>0.16931199999999999</v>
      </c>
      <c r="F37" s="18">
        <v>1155</v>
      </c>
      <c r="G37" s="23">
        <f t="shared" si="0"/>
        <v>7611.45</v>
      </c>
      <c r="H37" s="23">
        <f t="shared" si="1"/>
        <v>1288.7098223999999</v>
      </c>
      <c r="I37" s="7"/>
      <c r="J37" s="10"/>
      <c r="K37" s="10"/>
      <c r="L37" s="10"/>
    </row>
    <row r="38" spans="2:12" ht="25.5" x14ac:dyDescent="0.2">
      <c r="B38" s="15" t="s">
        <v>59</v>
      </c>
      <c r="C38" s="16" t="s">
        <v>60</v>
      </c>
      <c r="D38" s="17" t="s">
        <v>17</v>
      </c>
      <c r="E38" s="15">
        <v>0.32</v>
      </c>
      <c r="F38" s="18">
        <v>28.6</v>
      </c>
      <c r="G38" s="23">
        <f t="shared" si="0"/>
        <v>188.47400000000002</v>
      </c>
      <c r="H38" s="23">
        <f t="shared" si="1"/>
        <v>60.31168000000001</v>
      </c>
      <c r="I38" s="7"/>
      <c r="J38" s="10"/>
      <c r="K38" s="10"/>
      <c r="L38" s="10"/>
    </row>
    <row r="39" spans="2:12" ht="25.5" x14ac:dyDescent="0.2">
      <c r="B39" s="15" t="s">
        <v>61</v>
      </c>
      <c r="C39" s="16" t="s">
        <v>62</v>
      </c>
      <c r="D39" s="17" t="s">
        <v>10</v>
      </c>
      <c r="E39" s="15">
        <v>3.5520000000000001E-4</v>
      </c>
      <c r="F39" s="18">
        <v>7826.9</v>
      </c>
      <c r="G39" s="23">
        <f t="shared" si="0"/>
        <v>51579.270999999993</v>
      </c>
      <c r="H39" s="23">
        <f t="shared" si="1"/>
        <v>18.320957059199998</v>
      </c>
      <c r="I39" s="7"/>
      <c r="J39" s="10"/>
      <c r="K39" s="10"/>
      <c r="L39" s="10"/>
    </row>
    <row r="40" spans="2:12" ht="25.5" x14ac:dyDescent="0.2">
      <c r="B40" s="15" t="s">
        <v>63</v>
      </c>
      <c r="C40" s="16" t="s">
        <v>64</v>
      </c>
      <c r="D40" s="17" t="s">
        <v>65</v>
      </c>
      <c r="E40" s="15">
        <v>0.124</v>
      </c>
      <c r="F40" s="18">
        <v>491</v>
      </c>
      <c r="G40" s="23">
        <f t="shared" si="0"/>
        <v>3235.69</v>
      </c>
      <c r="H40" s="23">
        <f t="shared" si="1"/>
        <v>401.22556000000003</v>
      </c>
      <c r="I40" s="7"/>
      <c r="J40" s="10"/>
      <c r="K40" s="10"/>
      <c r="L40" s="10"/>
    </row>
    <row r="41" spans="2:12" ht="38.25" x14ac:dyDescent="0.2">
      <c r="B41" s="15" t="s">
        <v>66</v>
      </c>
      <c r="C41" s="16" t="s">
        <v>67</v>
      </c>
      <c r="D41" s="17" t="s">
        <v>68</v>
      </c>
      <c r="E41" s="15">
        <v>20</v>
      </c>
      <c r="F41" s="18">
        <v>3709.57</v>
      </c>
      <c r="G41" s="23">
        <f t="shared" si="0"/>
        <v>24446.066300000002</v>
      </c>
      <c r="H41" s="23">
        <f t="shared" si="1"/>
        <v>488921.32600000006</v>
      </c>
      <c r="I41" s="7"/>
      <c r="J41" s="10"/>
      <c r="K41" s="10"/>
      <c r="L41" s="10"/>
    </row>
    <row r="42" spans="2:12" ht="25.5" x14ac:dyDescent="0.2">
      <c r="B42" s="15" t="s">
        <v>69</v>
      </c>
      <c r="C42" s="16" t="s">
        <v>70</v>
      </c>
      <c r="D42" s="17" t="s">
        <v>71</v>
      </c>
      <c r="E42" s="15">
        <v>32.046199999999999</v>
      </c>
      <c r="F42" s="18">
        <v>1</v>
      </c>
      <c r="G42" s="23">
        <f t="shared" si="0"/>
        <v>6.59</v>
      </c>
      <c r="H42" s="23">
        <f t="shared" si="1"/>
        <v>211.18445799999998</v>
      </c>
      <c r="I42" s="7"/>
      <c r="J42" s="10"/>
      <c r="K42" s="10"/>
      <c r="L42" s="10"/>
    </row>
    <row r="43" spans="2:12" ht="51" x14ac:dyDescent="0.2">
      <c r="B43" s="15" t="s">
        <v>72</v>
      </c>
      <c r="C43" s="16" t="s">
        <v>73</v>
      </c>
      <c r="D43" s="17" t="s">
        <v>46</v>
      </c>
      <c r="E43" s="15">
        <v>66</v>
      </c>
      <c r="F43" s="18">
        <v>58.94</v>
      </c>
      <c r="G43" s="23">
        <f>F43</f>
        <v>58.94</v>
      </c>
      <c r="H43" s="23">
        <f t="shared" si="1"/>
        <v>3890.04</v>
      </c>
      <c r="I43" s="7"/>
      <c r="J43" s="10"/>
      <c r="K43" s="10"/>
      <c r="L43" s="10"/>
    </row>
    <row r="44" spans="2:12" ht="51" x14ac:dyDescent="0.2">
      <c r="B44" s="15" t="s">
        <v>74</v>
      </c>
      <c r="C44" s="16" t="s">
        <v>75</v>
      </c>
      <c r="D44" s="17" t="s">
        <v>46</v>
      </c>
      <c r="E44" s="15">
        <v>4</v>
      </c>
      <c r="F44" s="23">
        <v>2911.9</v>
      </c>
      <c r="G44" s="23">
        <f>F44</f>
        <v>2911.9</v>
      </c>
      <c r="H44" s="23">
        <f t="shared" si="1"/>
        <v>11647.6</v>
      </c>
      <c r="I44" s="7"/>
      <c r="J44" s="10"/>
      <c r="K44" s="10"/>
      <c r="L44" s="10"/>
    </row>
    <row r="45" spans="2:12" ht="51" x14ac:dyDescent="0.2">
      <c r="B45" s="15" t="s">
        <v>76</v>
      </c>
      <c r="C45" s="16" t="s">
        <v>77</v>
      </c>
      <c r="D45" s="17" t="s">
        <v>68</v>
      </c>
      <c r="E45" s="15">
        <v>600</v>
      </c>
      <c r="F45" s="18">
        <v>684.81</v>
      </c>
      <c r="G45" s="23">
        <f>F45</f>
        <v>684.81</v>
      </c>
      <c r="H45" s="23">
        <f t="shared" si="1"/>
        <v>410885.99999999994</v>
      </c>
      <c r="I45" s="7"/>
      <c r="J45" s="10"/>
      <c r="K45" s="10"/>
      <c r="L45" s="10"/>
    </row>
    <row r="46" spans="2:12" ht="38.25" x14ac:dyDescent="0.2">
      <c r="B46" s="15" t="s">
        <v>78</v>
      </c>
      <c r="C46" s="16" t="s">
        <v>79</v>
      </c>
      <c r="D46" s="17" t="s">
        <v>28</v>
      </c>
      <c r="E46" s="15">
        <v>23.58</v>
      </c>
      <c r="F46" s="18">
        <v>70.599999999999994</v>
      </c>
      <c r="G46" s="23">
        <f t="shared" si="0"/>
        <v>465.25399999999996</v>
      </c>
      <c r="H46" s="23">
        <f t="shared" si="1"/>
        <v>10970.689319999998</v>
      </c>
      <c r="I46" s="7"/>
      <c r="J46" s="10"/>
      <c r="K46" s="10"/>
      <c r="L46" s="10"/>
    </row>
    <row r="47" spans="2:12" ht="38.25" x14ac:dyDescent="0.2">
      <c r="B47" s="15" t="s">
        <v>80</v>
      </c>
      <c r="C47" s="16" t="s">
        <v>81</v>
      </c>
      <c r="D47" s="17" t="s">
        <v>82</v>
      </c>
      <c r="E47" s="15">
        <v>1.05</v>
      </c>
      <c r="F47" s="18">
        <v>2027</v>
      </c>
      <c r="G47" s="23">
        <f t="shared" si="0"/>
        <v>13357.93</v>
      </c>
      <c r="H47" s="23">
        <f t="shared" si="1"/>
        <v>14025.826500000001</v>
      </c>
      <c r="I47" s="7"/>
      <c r="J47" s="10"/>
      <c r="K47" s="10"/>
      <c r="L47" s="10"/>
    </row>
    <row r="48" spans="2:12" ht="38.25" x14ac:dyDescent="0.2">
      <c r="B48" s="15" t="s">
        <v>83</v>
      </c>
      <c r="C48" s="16" t="s">
        <v>84</v>
      </c>
      <c r="D48" s="17" t="s">
        <v>68</v>
      </c>
      <c r="E48" s="15">
        <v>463.68</v>
      </c>
      <c r="F48" s="18">
        <v>14.5</v>
      </c>
      <c r="G48" s="23">
        <f t="shared" si="0"/>
        <v>95.554999999999993</v>
      </c>
      <c r="H48" s="23">
        <f t="shared" si="1"/>
        <v>44306.9424</v>
      </c>
      <c r="I48" s="7"/>
      <c r="J48" s="10"/>
      <c r="K48" s="10"/>
      <c r="L48" s="10"/>
    </row>
    <row r="49" spans="1:14" x14ac:dyDescent="0.2">
      <c r="B49" s="19" t="s">
        <v>85</v>
      </c>
      <c r="C49" s="54" t="s">
        <v>86</v>
      </c>
      <c r="D49" s="55"/>
      <c r="E49" s="55"/>
      <c r="F49" s="55"/>
      <c r="G49" s="56">
        <f>SUM(G15:G48)</f>
        <v>1070228.1048999997</v>
      </c>
      <c r="H49" s="57">
        <f>SUM(H15:H48)</f>
        <v>2429076.9282660913</v>
      </c>
      <c r="I49" s="7"/>
      <c r="J49" s="10"/>
      <c r="K49" s="10"/>
      <c r="L49" s="10"/>
    </row>
    <row r="50" spans="1:14" x14ac:dyDescent="0.2">
      <c r="B50" s="6"/>
      <c r="C50" s="4"/>
      <c r="D50" s="5"/>
      <c r="E50" s="6"/>
      <c r="F50" s="7"/>
      <c r="G50" s="7"/>
      <c r="H50" s="7"/>
      <c r="I50" s="7"/>
      <c r="J50" s="10"/>
      <c r="K50" s="10"/>
      <c r="L50" s="10"/>
    </row>
    <row r="52" spans="1:14" x14ac:dyDescent="0.2">
      <c r="A52" s="24"/>
      <c r="B52" s="37" t="s">
        <v>91</v>
      </c>
      <c r="C52" s="37"/>
      <c r="D52" s="25"/>
      <c r="E52" s="26"/>
      <c r="F52" s="27"/>
      <c r="G52" s="27"/>
      <c r="H52" s="27"/>
      <c r="I52" s="27"/>
      <c r="J52" s="27"/>
      <c r="K52" s="27"/>
      <c r="L52" s="27"/>
      <c r="M52" s="27"/>
      <c r="N52" s="27"/>
    </row>
    <row r="53" spans="1:14" ht="45" customHeight="1" x14ac:dyDescent="0.2">
      <c r="A53" s="24"/>
      <c r="B53" s="38" t="s">
        <v>92</v>
      </c>
      <c r="C53" s="38"/>
      <c r="D53" s="25"/>
      <c r="E53" s="26"/>
      <c r="F53" s="27"/>
      <c r="G53" s="27"/>
      <c r="H53" s="27"/>
      <c r="I53" s="27"/>
      <c r="J53" s="27"/>
      <c r="K53" s="27"/>
      <c r="L53" s="27"/>
      <c r="M53" s="27"/>
      <c r="N53" s="27"/>
    </row>
    <row r="54" spans="1:14" s="31" customFormat="1" ht="11.25" x14ac:dyDescent="0.15">
      <c r="A54" s="24"/>
      <c r="B54" s="28"/>
      <c r="C54" s="24"/>
      <c r="D54" s="29"/>
      <c r="E54" s="29"/>
      <c r="F54" s="30"/>
      <c r="G54" s="30"/>
      <c r="H54" s="30"/>
    </row>
    <row r="55" spans="1:14" s="31" customFormat="1" ht="11.25" x14ac:dyDescent="0.15">
      <c r="A55" s="32" t="s">
        <v>93</v>
      </c>
      <c r="B55" s="33"/>
      <c r="D55" s="34"/>
      <c r="E55" s="34"/>
      <c r="F55" s="35"/>
      <c r="G55" s="35"/>
      <c r="H55" s="35"/>
    </row>
  </sheetData>
  <mergeCells count="15">
    <mergeCell ref="B1:H2"/>
    <mergeCell ref="B52:C52"/>
    <mergeCell ref="B53:C53"/>
    <mergeCell ref="B12:G12"/>
    <mergeCell ref="B13:G13"/>
    <mergeCell ref="B14:G14"/>
    <mergeCell ref="H8:H10"/>
    <mergeCell ref="B4:G4"/>
    <mergeCell ref="B8:B10"/>
    <mergeCell ref="C8:C10"/>
    <mergeCell ref="D8:D10"/>
    <mergeCell ref="E8:E10"/>
    <mergeCell ref="F8:F9"/>
    <mergeCell ref="G8:G9"/>
    <mergeCell ref="B5:G6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2021-06-24T10:39:36Z</cp:lastPrinted>
  <dcterms:created xsi:type="dcterms:W3CDTF">2003-01-28T12:33:10Z</dcterms:created>
  <dcterms:modified xsi:type="dcterms:W3CDTF">2021-11-02T04:47:15Z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